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activeTab="0"/>
  </bookViews>
  <sheets>
    <sheet name="Blank_Form" sheetId="1" r:id="rId1"/>
    <sheet name="Definitions_Pkg" sheetId="2" r:id="rId2"/>
  </sheets>
  <definedNames>
    <definedName name="_xlfn.SINGLE" hidden="1">#NAME?</definedName>
    <definedName name="AllListArea">'Blank_Form'!$A$1:$P$270</definedName>
    <definedName name="AllNumericShipUnits">'Blank_Form'!$B$17:$B$39,'Blank_Form'!$E$17:$E$39</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'Blank_Form'!$R$66</definedName>
    <definedName name="AllReqdHdrCellsShip">'Blank_Form'!$D$2,'Blank_Form'!$D$3,'Blank_Form'!$D$5,'Blank_Form'!$D$6,'Blank_Form'!$D$7,'Blank_Form'!$D$8,'Blank_Form'!$D$9,'Blank_Form'!$G$2</definedName>
    <definedName name="AllReqdHdrCellsShipCnt">'Blank_Form'!$R$68</definedName>
    <definedName name="AllReqdNumericHdrCells">'Blank_Form'!$C$8,'Blank_Form'!$D$8,'Blank_Form'!$E$8,'Blank_Form'!$G$8,'Blank_Form'!$H$8</definedName>
    <definedName name="AllReqdNumericHdrCellsPack">'Blank_Form'!$C$8,'Blank_Form'!$D$8,'Blank_Form'!$E$8,'Blank_Form'!$G$8,'Blank_Form'!$H$8</definedName>
    <definedName name="AllShipUnits">'Blank_Form'!$A$17:$M$39</definedName>
    <definedName name="AllShipUnits1">'Blank_Form'!$A$17</definedName>
    <definedName name="AllShipUnitsCnt">'Blank_Form'!$R$70</definedName>
    <definedName name="AllShipUnitsDB">'Blank_Form'!$A$16:$M$39</definedName>
    <definedName name="AssignedPkgNo">'Blank_Form'!$D$4</definedName>
    <definedName name="BottomRow">'Blank_Form'!$A$39:$M$39</definedName>
    <definedName name="BottomRowFormat">'Blank_Form'!$R$142</definedName>
    <definedName name="BWPOno">'Blank_Form'!$G$2</definedName>
    <definedName name="ColumnsToHide">'Blank_Form'!$P$1:$AK$1</definedName>
    <definedName name="CopyExportMarksPkg">'Blank_Form'!$I$1036:$M$1048</definedName>
    <definedName name="CopyExportMarksShip">'Blank_Form'!$I$1056:$M$1068</definedName>
    <definedName name="CopyHeaderCellAreaPkg">'Blank_Form'!$A$1036:$H$1045</definedName>
    <definedName name="CopyHeaderCellAreaShip">'Blank_Form'!$A$1056:$H$1065</definedName>
    <definedName name="CopyOfAllShipUnitsArea">'Blank_Form'!$W$17:$AK$39</definedName>
    <definedName name="CopyOfAllShipUnitsArea1">'Blank_Form'!$W$17</definedName>
    <definedName name="CopyOfReqdHdrCells">'Blank_Form'!$X$7:$AF$8</definedName>
    <definedName name="CopyTxtHeaderCellsDB1">#REF!</definedName>
    <definedName name="CopyTxtHeaderCellsDBall">#REF!</definedName>
    <definedName name="CopyTxtHeaderCellsDBcol">#REF!</definedName>
    <definedName name="DateOfForm">'Blank_Form'!$D$2</definedName>
    <definedName name="DefineBadTransCodeFmt">'Blank_Form'!$R$100</definedName>
    <definedName name="DefineBlankCounts">'Blank_Form'!$R$62:$S$62</definedName>
    <definedName name="DefineMissingFmt">'Blank_Form'!$R$85</definedName>
    <definedName name="DefineMissingHdrCellFmt">'Blank_Form'!$R$73</definedName>
    <definedName name="DefineMissingNumericHdrCellFmt">'Blank_Form'!$R$76</definedName>
    <definedName name="DefineMissingPartNoFmt">'Blank_Form'!$R$91</definedName>
    <definedName name="DefineNormalTransCodeFmt">'Blank_Form'!$R$103</definedName>
    <definedName name="DefineNumericMissingFmt">'Blank_Form'!$R$88</definedName>
    <definedName name="DefinePartNoCounts">'Blank_Form'!$T$64:$U$64</definedName>
    <definedName name="DetailRowsColHdr">'Blank_Form'!$A$14:$M$16</definedName>
    <definedName name="DocPartNumber">'Blank_Form'!$R$191</definedName>
    <definedName name="DocPartNumberPkg">'Blank_Form'!$R$193</definedName>
    <definedName name="DocPartNumberShip">'Blank_Form'!$R$195</definedName>
    <definedName name="DocRevDate">'Blank_Form'!$R$198</definedName>
    <definedName name="DocRevNumber">'Blank_Form'!$R$187</definedName>
    <definedName name="DummyRange">'Blank_Form'!$R$59</definedName>
    <definedName name="EditableCellAddrPkg">'Blank_Form'!$T$224:$T$236</definedName>
    <definedName name="EditableCellAddrRangeName">'Blank_Form'!$R$263</definedName>
    <definedName name="EditableCellAddrShip">'Blank_Form'!$T$241:$T$249</definedName>
    <definedName name="ExportMarks">'Blank_Form'!$I$1:$M$13</definedName>
    <definedName name="ExportMarks1">'Blank_Form'!$J$1</definedName>
    <definedName name="ExportMarksUpper">'Blank_Form'!$I$1:$M$7</definedName>
    <definedName name="ExportMarksUpperLeft">'Blank_Form'!$I$2:$I$7</definedName>
    <definedName name="ExportMarksUpperRight">'Blank_Form'!$J$1:$M$7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'Blank_Form'!$R$209:$R$211</definedName>
    <definedName name="HeaderNotesColWth">'Blank_Form'!$R$210</definedName>
    <definedName name="HeaderNotesDefTab">'Blank_Form'!$R$211</definedName>
    <definedName name="HeaderNotesRevNo">'Blank_Form'!$R$209</definedName>
    <definedName name="HeaderNotesTextBld">'Blank_Form'!$R$213</definedName>
    <definedName name="HoldBlankCounts">'Blank_Form'!$R$17:$S$39</definedName>
    <definedName name="HoldBlnkPNcnt">'Blank_Form'!$U$17:$U$39</definedName>
    <definedName name="HoldCurrentCell">'Blank_Form'!$R$252</definedName>
    <definedName name="HoldCurrentCellIndex">'Blank_Form'!$R$254</definedName>
    <definedName name="HoldCurrentCellValue">'Blank_Form'!$R$256</definedName>
    <definedName name="HoldPartNoCounts">'Blank_Form'!$T$17:$U$39</definedName>
    <definedName name="INtoCMfactor">#REF!</definedName>
    <definedName name="LastCurrentCellFormat">'Blank_Form'!$R$266</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'Blank_Form'!$R$258</definedName>
    <definedName name="NormalHdrCellFmt">'Blank_Form'!$R$79</definedName>
    <definedName name="NormalNumericHdrCellFmt">'Blank_Form'!$R$82</definedName>
    <definedName name="NormalNumericShipUnitFormat">'Blank_Form'!$R$97</definedName>
    <definedName name="NormalShipUnitFormat">'Blank_Form'!$R$94</definedName>
    <definedName name="PkgGrWgt">'Blank_Form'!$G$8</definedName>
    <definedName name="PkgGrWgtKG">'Blank_Form'!$R$155</definedName>
    <definedName name="PkgHgt">'Blank_Form'!$E$8</definedName>
    <definedName name="PkgHgtCM">'Blank_Form'!$R$153</definedName>
    <definedName name="PkgListColSpacer">#REF!</definedName>
    <definedName name="PkgListColWths">#REF!</definedName>
    <definedName name="PkgListColWths1st">#REF!</definedName>
    <definedName name="PkgListTxtCols">#REF!</definedName>
    <definedName name="PkgLth">'Blank_Form'!$C$8</definedName>
    <definedName name="PkgLthCM">'Blank_Form'!$R$149</definedName>
    <definedName name="PkgNetWgt">'Blank_Form'!$H$8</definedName>
    <definedName name="PkgNetWgtKG">'Blank_Form'!$R$157</definedName>
    <definedName name="PkgTypeIndex">'Blank_Form'!$R$106</definedName>
    <definedName name="PkgTypePicked">'Blank_Form'!$R$109</definedName>
    <definedName name="PkgTypesAllowed">'Blank_Form'!$R$112:$R$126</definedName>
    <definedName name="PkgUnits">'Blank_Form'!$A$8</definedName>
    <definedName name="PkgWth">'Blank_Form'!$D$8</definedName>
    <definedName name="PkgWthCM">'Blank_Form'!$R$151</definedName>
    <definedName name="PLextension">#REF!</definedName>
    <definedName name="POlineNoFmtCol">#REF!</definedName>
    <definedName name="POlineNoFmtFormula">#REF!</definedName>
    <definedName name="POlineNoFmtWth">#REF!</definedName>
    <definedName name="PreviousUnlockedCell">'Blank_Form'!$R$260</definedName>
    <definedName name="_xlnm.Print_Area" localSheetId="0">'Blank_Form'!$B$1:$M$39</definedName>
    <definedName name="_xlnm.Print_Titles" localSheetId="0">'Blank_Form'!$14:$16</definedName>
    <definedName name="ProjectNo">'Blank_Form'!$D$3</definedName>
    <definedName name="QtyFmtCol">#REF!</definedName>
    <definedName name="QtyFmtFormula">#REF!</definedName>
    <definedName name="ReportCenterHeader">'Blank_Form'!$R$206</definedName>
    <definedName name="ReportRightFooter">'Blank_Form'!$R$201</definedName>
    <definedName name="ReqdHdrCellCopy">'Blank_Form'!$R$160:$R$170</definedName>
    <definedName name="ReqdHdrCellCopyPkg">'Blank_Form'!$R$160:$R$170</definedName>
    <definedName name="ReqdHdrCellCopyRangeName">'Blank_Form'!$R$184</definedName>
    <definedName name="ReqdHdrCellCopyShip">'Blank_Form'!$R$173:$R$175</definedName>
    <definedName name="ReqdHdrCellsBlankCount">'Blank_Form'!$R$181</definedName>
    <definedName name="ReqdHdrCellsCount">'Blank_Form'!$R$179</definedName>
    <definedName name="ReqdNumericShipUnitCells">'Blank_Form'!$B$17:$B$39,'Blank_Form'!$E$17:$E$39</definedName>
    <definedName name="ReqdPartNoCells">'Blank_Form'!$I$17:$J$39,'Blank_Form'!$M$17:$M$39</definedName>
    <definedName name="ReqdShipUnitCells">'Blank_Form'!$A$17:$E$39,'Blank_Form'!$G$17:$G$39</definedName>
    <definedName name="RightAreaLocked">'Blank_Form'!$AL$1:$AZ$270</definedName>
    <definedName name="RightsideBlock">'Blank_Form'!$P$1:$Q$40</definedName>
    <definedName name="RowsToHide">'Blank_Form'!$P$1035:$P$1075</definedName>
    <definedName name="ShipListColSpacer">#REF!</definedName>
    <definedName name="ShipListColWths">#REF!</definedName>
    <definedName name="ShipListColWths1st">#REF!</definedName>
    <definedName name="ShipListTxtCols">#REF!</definedName>
    <definedName name="ShipPackDefSheet">'Blank_Form'!$R$49</definedName>
    <definedName name="ShipPackDefSheetHide">'Blank_Form'!$R$51</definedName>
    <definedName name="ShipUnitsLowerRightCorner">'Blank_Form'!$N$39</definedName>
    <definedName name="ShipUnitsLowerRightCornerFmt">'Blank_Form'!$R$146</definedName>
    <definedName name="ShipUnitsRightBorder">'Blank_Form'!$N$17:$N$39</definedName>
    <definedName name="ShipUnitsRightBorderFmt">'Blank_Form'!$R$144</definedName>
    <definedName name="StoreRqmtsAllowed">'Blank_Form'!$S$112:$S$115</definedName>
    <definedName name="StoreRqmtsIndex">'Blank_Form'!$S$106</definedName>
    <definedName name="SubvendorAddr1">'Blank_Form'!$D$7</definedName>
    <definedName name="SubvendorAddr2">'Blank_Form'!$D$8</definedName>
    <definedName name="SubvendorAddr3">'Blank_Form'!$D$9</definedName>
    <definedName name="SubvendorName">'Blank_Form'!$D$6</definedName>
    <definedName name="SumBlankCounts">'Blank_Form'!$S$40</definedName>
    <definedName name="SumBothCounts">'Blank_Form'!$S$42</definedName>
    <definedName name="SumPartNoCounts">'Blank_Form'!$U$40</definedName>
    <definedName name="SupplierName">'Blank_Form'!$D$5</definedName>
    <definedName name="TestAutoCompleteCell">'Blank_Form'!$R$219</definedName>
    <definedName name="TestAutoCompleteText">'Blank_Form'!$R$217</definedName>
    <definedName name="TestRng">'Blank_Form'!$S$1:$T$1,'Blank_Form'!$T$2</definedName>
    <definedName name="Text_Box_Rev_Display">"Text_Box_Rev_Display"</definedName>
    <definedName name="ThisFileShipPackType">'Blank_Form'!$R$44</definedName>
    <definedName name="ThisFileTypeAbbrev">'Blank_Form'!$R$47</definedName>
    <definedName name="TransCodeAllowed">'Blank_Form'!$R$129:$R$138</definedName>
    <definedName name="TransCodeCells">'Blank_Form'!$A$17:$A$39</definedName>
    <definedName name="TransCodeColumn">'Blank_Form'!$A$17:$A$38</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'Blank_Form'!$R$54</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'Blank_Form'!$R$56</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'Blank_Form'!$R$189</definedName>
  </definedNames>
  <calcPr fullCalcOnLoad="1"/>
</workbook>
</file>

<file path=xl/comments1.xml><?xml version="1.0" encoding="utf-8"?>
<comments xmlns="http://schemas.openxmlformats.org/spreadsheetml/2006/main">
  <authors>
    <author>Tom O'Malley</author>
    <author>Thomas J. O'Malley</author>
  </authors>
  <commentList>
    <comment ref="K21"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C17" authorId="0">
      <text>
        <r>
          <rPr>
            <sz val="10"/>
            <rFont val="Tahoma"/>
            <family val="2"/>
          </rPr>
          <t>Use 2-digit labels, typically "EA" for "each", "LF" for "lineal feet", etc.  
Each part of a LOT or KIT must be listed on its own line on this form.</t>
        </r>
      </text>
    </comment>
    <comment ref="D17" authorId="0">
      <text>
        <r>
          <rPr>
            <sz val="10"/>
            <rFont val="Tahoma"/>
            <family val="2"/>
          </rPr>
          <t>Should be recognizable by recipient.  Should be same description on Packing List and  on Listing of Ship Units.</t>
        </r>
      </text>
    </comment>
    <comment ref="F17" authorId="0">
      <text>
        <r>
          <rPr>
            <sz val="10"/>
            <rFont val="Tahoma"/>
            <family val="2"/>
          </rPr>
          <t>Needed for overseas shipment.  See your shipping department.</t>
        </r>
      </text>
    </comment>
    <comment ref="G17" authorId="0">
      <text>
        <r>
          <rPr>
            <sz val="10"/>
            <rFont val="Tahoma"/>
            <family val="2"/>
          </rPr>
          <t>Enter a 6 digit number formed by extracting the 5th through 10th characters  of the charge number on the B&amp;W PO line item.  But, if the charge number begins with BA90, then leave this blank.</t>
        </r>
      </text>
    </comment>
    <comment ref="H17" authorId="0">
      <text>
        <r>
          <rPr>
            <sz val="10"/>
            <rFont val="Tahoma"/>
            <family val="2"/>
          </rPr>
          <t>Enter the drawing showing how to assemble or install this item.</t>
        </r>
      </text>
    </comment>
    <comment ref="I17" authorId="0">
      <text>
        <r>
          <rPr>
            <sz val="10"/>
            <rFont val="Tahoma"/>
            <family val="2"/>
          </rPr>
          <t>Your part number.</t>
        </r>
      </text>
    </comment>
    <comment ref="J17" authorId="0">
      <text>
        <r>
          <rPr>
            <sz val="10"/>
            <rFont val="Tahoma"/>
            <family val="2"/>
          </rPr>
          <t>Found on each PO line item or on B&amp;W drawing.</t>
        </r>
      </text>
    </comment>
    <comment ref="K17" authorId="0">
      <text>
        <r>
          <rPr>
            <sz val="10"/>
            <rFont val="Tahoma"/>
            <family val="2"/>
          </rPr>
          <t>Country were item was fabricated.</t>
        </r>
      </text>
    </comment>
    <comment ref="L17" authorId="0">
      <text>
        <r>
          <rPr>
            <sz val="10"/>
            <rFont val="Tahoma"/>
            <family val="2"/>
          </rPr>
          <t>Use only if provided by B&amp;W.</t>
        </r>
      </text>
    </comment>
    <comment ref="D1060" authorId="1">
      <text>
        <r>
          <rPr>
            <sz val="10"/>
            <rFont val="Tahoma"/>
            <family val="2"/>
          </rPr>
          <t>Enter the name of your company.</t>
        </r>
      </text>
    </comment>
    <comment ref="D1061" authorId="1">
      <text>
        <r>
          <rPr>
            <sz val="10"/>
            <rFont val="Tahoma"/>
            <family val="2"/>
          </rPr>
          <t>Use this only when you contract with a sub-supplier to supply  this material.</t>
        </r>
      </text>
    </comment>
    <comment ref="M17" authorId="0">
      <text>
        <r>
          <rPr>
            <sz val="10"/>
            <rFont val="Tahoma"/>
            <family val="2"/>
          </rPr>
          <t>Use only if provided by B&amp;W.</t>
        </r>
      </text>
    </comment>
    <comment ref="D1057" authorId="1">
      <text>
        <r>
          <rPr>
            <sz val="10"/>
            <rFont val="Tahoma"/>
            <family val="2"/>
          </rPr>
          <t>Enter date this form was prepared.</t>
        </r>
      </text>
    </comment>
    <comment ref="D1058" authorId="1">
      <text>
        <r>
          <rPr>
            <sz val="10"/>
            <rFont val="Tahoma"/>
            <family val="2"/>
          </rPr>
          <t xml:space="preserve">Use characters 1 - 4 of the B&amp;W PO line item charge number (see Definitions tab below) unless it begins with "BA90" (then use entire charge number).  
</t>
        </r>
        <r>
          <rPr>
            <b/>
            <sz val="10"/>
            <rFont val="Tahoma"/>
            <family val="2"/>
          </rPr>
          <t>Do not pack material for more than one project in any one package.</t>
        </r>
      </text>
    </comment>
    <comment ref="G1057" authorId="1">
      <text>
        <r>
          <rPr>
            <sz val="10"/>
            <rFont val="Tahoma"/>
            <family val="2"/>
          </rPr>
          <t>Enter entire 9 character  B&amp;W  PO number.</t>
        </r>
      </text>
    </comment>
    <comment ref="J1036" authorId="0">
      <text>
        <r>
          <rPr>
            <sz val="10"/>
            <rFont val="Tahoma"/>
            <family val="2"/>
          </rPr>
          <t>Enter export marks as directed by B&amp;W Transportation (or as provided on a project-specific form).</t>
        </r>
      </text>
    </comment>
    <comment ref="K1043" authorId="0">
      <text>
        <r>
          <rPr>
            <sz val="10"/>
            <rFont val="Tahoma"/>
            <family val="2"/>
          </rPr>
          <t>If supplied by B&amp;W, same as cell D4.</t>
        </r>
      </text>
    </comment>
    <comment ref="K1044" authorId="0">
      <text>
        <r>
          <rPr>
            <sz val="10"/>
            <rFont val="Tahoma"/>
            <family val="2"/>
          </rPr>
          <t>Enter Gross Weight in kilograms.</t>
        </r>
      </text>
    </comment>
    <comment ref="K1045" authorId="0">
      <text>
        <r>
          <rPr>
            <sz val="10"/>
            <rFont val="Tahoma"/>
            <family val="2"/>
          </rPr>
          <t>Enter:
 length  X  width  X  height
in centimeters.</t>
        </r>
      </text>
    </comment>
    <comment ref="D1037" authorId="1">
      <text>
        <r>
          <rPr>
            <sz val="10"/>
            <rFont val="Tahoma"/>
            <family val="2"/>
          </rPr>
          <t>Enter date this form was prepared.</t>
        </r>
      </text>
    </comment>
    <comment ref="G1037" authorId="1">
      <text>
        <r>
          <rPr>
            <sz val="10"/>
            <rFont val="Tahoma"/>
            <family val="2"/>
          </rPr>
          <t>Enter entire 9 character  B&amp;W  PO number.</t>
        </r>
      </text>
    </comment>
    <comment ref="D1038" authorId="1">
      <text>
        <r>
          <rPr>
            <sz val="10"/>
            <rFont val="Tahoma"/>
            <family val="2"/>
          </rPr>
          <t xml:space="preserve">Use characters 1 - 4 of the B&amp;W PO line item charge number (see Definitions tab below) unless it begins with "BA90" (then use entire charge number).  
</t>
        </r>
        <r>
          <rPr>
            <b/>
            <sz val="10"/>
            <rFont val="Tahoma"/>
            <family val="2"/>
          </rPr>
          <t>Do not pack material for more than one project in any one package.</t>
        </r>
      </text>
    </comment>
    <comment ref="G1038" authorId="1">
      <text>
        <r>
          <rPr>
            <sz val="10"/>
            <rFont val="Tahoma"/>
            <family val="2"/>
          </rPr>
          <t>Select the type of package.</t>
        </r>
      </text>
    </comment>
    <comment ref="D1039" authorId="1">
      <text>
        <r>
          <rPr>
            <sz val="10"/>
            <rFont val="Tahoma"/>
            <family val="2"/>
          </rPr>
          <t>Use unique package no. if provided by B&amp;W, else use your own unique package identifier.</t>
        </r>
      </text>
    </comment>
    <comment ref="A1043"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1043" authorId="1">
      <text>
        <r>
          <rPr>
            <sz val="10"/>
            <rFont val="Tahoma"/>
            <family val="2"/>
          </rPr>
          <t>Enter  Length, Width, and  Height all in inches if  US,  or in centimeters if Metric.  Use numbers only, not unit labels like IN , CM , or  " .</t>
        </r>
      </text>
    </comment>
    <comment ref="G1043" authorId="1">
      <text>
        <r>
          <rPr>
            <sz val="10"/>
            <rFont val="Tahoma"/>
            <family val="2"/>
          </rPr>
          <t>Enter  Gross and Net Weight  in pounds if  US,  or in kilograms if Metric.  Use numbers only, not unit labels like "LB" or "KG".</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 xml:space="preserve">Use characters 1 - 4 of the B&amp;W PO line item charge number (see Definitions tab below) unless it begins with "BA90" (then use entire charge number).  
</t>
        </r>
        <r>
          <rPr>
            <b/>
            <sz val="10"/>
            <rFont val="Tahoma"/>
            <family val="2"/>
          </rPr>
          <t>Do not pack material for more than one project in any one package.</t>
        </r>
      </text>
    </comment>
    <comment ref="G3" authorId="1">
      <text>
        <r>
          <rPr>
            <sz val="10"/>
            <rFont val="Tahoma"/>
            <family val="2"/>
          </rPr>
          <t>Select the type of package.</t>
        </r>
      </text>
    </comment>
    <comment ref="D4" authorId="1">
      <text>
        <r>
          <rPr>
            <sz val="10"/>
            <rFont val="Tahoma"/>
            <family val="2"/>
          </rPr>
          <t>Use unique package no. if provided by B&amp;W, else use your own unique package identifier.</t>
        </r>
      </text>
    </comment>
    <comment ref="A8"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8" authorId="1">
      <text>
        <r>
          <rPr>
            <sz val="10"/>
            <rFont val="Tahoma"/>
            <family val="2"/>
          </rPr>
          <t>Enter  Length, Width, and  Height all in inches if  US,  or in centimeters if Metric.  Use numbers only, not unit labels like IN , CM , or  " .</t>
        </r>
      </text>
    </comment>
    <comment ref="G8" authorId="1">
      <text>
        <r>
          <rPr>
            <sz val="10"/>
            <rFont val="Tahoma"/>
            <family val="2"/>
          </rPr>
          <t>Enter  Gross and Net Weight  in pounds if  US,  or in kilograms if Metric.  Use numbers only, not unit labels like "LB" or "KG".</t>
        </r>
      </text>
    </comment>
    <comment ref="J1" authorId="0">
      <text>
        <r>
          <rPr>
            <sz val="10"/>
            <rFont val="Tahoma"/>
            <family val="2"/>
          </rPr>
          <t>Enter export marks as directed by B&amp;W Transportation (or as provided on a project-specific form).</t>
        </r>
      </text>
    </comment>
    <comment ref="K8" authorId="0">
      <text>
        <r>
          <rPr>
            <sz val="10"/>
            <rFont val="Tahoma"/>
            <family val="2"/>
          </rPr>
          <t>If supplied by B&amp;W, same as cell D4.</t>
        </r>
      </text>
    </comment>
    <comment ref="K9" authorId="0">
      <text>
        <r>
          <rPr>
            <sz val="10"/>
            <rFont val="Tahoma"/>
            <family val="2"/>
          </rPr>
          <t>Enter Gross Weight in kilograms.</t>
        </r>
      </text>
    </comment>
    <comment ref="K10" authorId="0">
      <text>
        <r>
          <rPr>
            <sz val="10"/>
            <rFont val="Tahoma"/>
            <family val="2"/>
          </rPr>
          <t>Enter:
 length  X  width  X  height
in centimeters.</t>
        </r>
      </text>
    </comment>
  </commentList>
</comments>
</file>

<file path=xl/sharedStrings.xml><?xml version="1.0" encoding="utf-8"?>
<sst xmlns="http://schemas.openxmlformats.org/spreadsheetml/2006/main" count="440" uniqueCount="262">
  <si>
    <t>v--- VndrShtFileName</t>
  </si>
  <si>
    <t>&lt;- calculated, do not edit.</t>
  </si>
  <si>
    <t>v---- ThisFileTypeAbbrev</t>
  </si>
  <si>
    <t>LOOSE</t>
  </si>
  <si>
    <t>Storage Requirements:</t>
  </si>
  <si>
    <t>v---StoreRqmtsIndex</t>
  </si>
  <si>
    <t>None</t>
  </si>
  <si>
    <t>Indoor Storage</t>
  </si>
  <si>
    <t>Outdoor Storage</t>
  </si>
  <si>
    <t>Controlled Climate Required</t>
  </si>
  <si>
    <t>v---StoreRqmtsPicked</t>
  </si>
  <si>
    <r>
      <t>Task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</si>
  <si>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t>Date:</t>
  </si>
  <si>
    <t>Assigned Package No.:</t>
  </si>
  <si>
    <t>Export Marks:</t>
  </si>
  <si>
    <t>Package No.:</t>
  </si>
  <si>
    <t>Gross Weight (KGS):</t>
  </si>
  <si>
    <t>Dimensions (CM):</t>
  </si>
  <si>
    <t>Qty.</t>
  </si>
  <si>
    <t>LENGTH</t>
  </si>
  <si>
    <t>WIDTH</t>
  </si>
  <si>
    <t>HEIGHT</t>
  </si>
  <si>
    <t>B&amp;W</t>
  </si>
  <si>
    <t>No.</t>
  </si>
  <si>
    <t>Vendor</t>
  </si>
  <si>
    <t>DEFINITION OF TERMS</t>
  </si>
  <si>
    <t>Description of Parts</t>
  </si>
  <si>
    <t>B&amp;W Project No.:</t>
  </si>
  <si>
    <t>B&amp;W PACKING  LIST</t>
  </si>
  <si>
    <t>Tag No.</t>
  </si>
  <si>
    <t>Qty. Unit</t>
  </si>
  <si>
    <t>of Meas.</t>
  </si>
  <si>
    <t>Task No.</t>
  </si>
  <si>
    <t>Erection</t>
  </si>
  <si>
    <t>Drawing</t>
  </si>
  <si>
    <t>Equipment</t>
  </si>
  <si>
    <t>Code</t>
  </si>
  <si>
    <r>
      <t>D</t>
    </r>
    <r>
      <rPr>
        <sz val="10"/>
        <rFont val="Arial"/>
        <family val="2"/>
      </rPr>
      <t>elete, or</t>
    </r>
  </si>
  <si>
    <r>
      <t>N</t>
    </r>
    <r>
      <rPr>
        <sz val="10"/>
        <rFont val="Arial"/>
        <family val="2"/>
      </rPr>
      <t>o Change</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</si>
  <si>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</si>
  <si>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</si>
  <si>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</si>
  <si>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</si>
  <si>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</si>
  <si>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</si>
  <si>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r>
      <t>Tag Number</t>
    </r>
    <r>
      <rPr>
        <sz val="10"/>
        <rFont val="Arial"/>
        <family val="0"/>
      </rPr>
      <t xml:space="preserve"> – This column should be filled with data as directed by B&amp;W</t>
    </r>
  </si>
  <si>
    <t>****</t>
  </si>
  <si>
    <t>r</t>
  </si>
  <si>
    <t>BOX</t>
  </si>
  <si>
    <t>BUNDLE</t>
  </si>
  <si>
    <t>SKID</t>
  </si>
  <si>
    <t>PALLET</t>
  </si>
  <si>
    <t>DRUM</t>
  </si>
  <si>
    <t>BARREL</t>
  </si>
  <si>
    <t>BALE</t>
  </si>
  <si>
    <t>CARTON</t>
  </si>
  <si>
    <t>CASE</t>
  </si>
  <si>
    <t>CRATE</t>
  </si>
  <si>
    <t>BAG</t>
  </si>
  <si>
    <t>CONTNR</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</si>
  <si>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</si>
  <si>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</si>
  <si>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</si>
  <si>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</si>
  <si>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</si>
  <si>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</si>
  <si>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</si>
  <si>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</si>
  <si>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</si>
  <si>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</si>
  <si>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</si>
  <si>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</si>
  <si>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</si>
  <si>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</si>
  <si>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</si>
  <si>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</si>
  <si>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</si>
  <si>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</si>
  <si>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</si>
  <si>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</si>
  <si>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</si>
  <si>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</si>
  <si>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</si>
  <si>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</si>
  <si>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</si>
  <si>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</si>
  <si>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</si>
  <si>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</si>
  <si>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</si>
  <si>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</si>
  <si>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</si>
  <si>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</si>
  <si>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</si>
  <si>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</si>
  <si>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</si>
  <si>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</si>
  <si>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</si>
  <si>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Enter M for Metric, U for U.S. --v</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</si>
  <si>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</si>
  <si>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</si>
  <si>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</si>
  <si>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</si>
  <si>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</si>
  <si>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</si>
  <si>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</si>
  <si>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</si>
  <si>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</si>
  <si>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</si>
  <si>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</si>
  <si>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</si>
  <si>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</si>
  <si>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</si>
  <si>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</si>
  <si>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</si>
  <si>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</si>
  <si>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</si>
  <si>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</si>
  <si>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</si>
  <si>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</si>
  <si>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</si>
  <si>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</si>
  <si>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</si>
  <si>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</si>
  <si>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</si>
  <si>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</si>
  <si>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</si>
  <si>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</si>
  <si>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</si>
  <si>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</si>
  <si>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</si>
  <si>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</si>
  <si>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</si>
  <si>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Assigned Package Number/Package Number</t>
    </r>
    <r>
      <rPr>
        <sz val="10"/>
        <rFont val="Arial"/>
        <family val="0"/>
      </rPr>
      <t xml:space="preserve"> - This is a unique Package Identification Number provided by B&amp;W.  </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</si>
  <si>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</si>
  <si>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</si>
  <si>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Export Marks:</t>
    </r>
    <r>
      <rPr>
        <sz val="10"/>
        <rFont val="Arial"/>
        <family val="0"/>
      </rPr>
      <t xml:space="preserve"> - If not included on the packing list form, or the additional instructions, please contact the B&amp;W Transportation Coordinator for this project.</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</si>
  <si>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</si>
  <si>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</si>
  <si>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</si>
  <si>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</si>
  <si>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</si>
  <si>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</si>
  <si>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</si>
  <si>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</si>
  <si>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</si>
  <si>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</si>
  <si>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</si>
  <si>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</si>
  <si>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</si>
  <si>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</si>
  <si>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</si>
  <si>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</si>
  <si>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</si>
  <si>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</si>
  <si>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</si>
  <si>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</si>
  <si>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</si>
  <si>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</si>
  <si>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</si>
  <si>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</si>
  <si>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Pack</t>
  </si>
  <si>
    <t>&lt;- Must be 'Ship' for Master Shipping List, 'Pack' for Packing List.</t>
  </si>
  <si>
    <t>v--- HeaderNotesTextBld</t>
  </si>
  <si>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</si>
  <si>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</si>
  <si>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</si>
  <si>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</si>
  <si>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</si>
  <si>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</si>
  <si>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</si>
  <si>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</si>
  <si>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</si>
  <si>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</si>
  <si>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</si>
  <si>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</si>
  <si>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</si>
  <si>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</si>
  <si>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</si>
  <si>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</si>
  <si>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</si>
  <si>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</si>
  <si>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</si>
  <si>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</si>
  <si>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</si>
  <si>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</si>
  <si>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</si>
  <si>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</si>
  <si>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</si>
  <si>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</si>
  <si>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</si>
  <si>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</si>
  <si>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</si>
  <si>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</si>
  <si>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</si>
  <si>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</si>
  <si>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</si>
  <si>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</si>
  <si>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</si>
  <si>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</si>
  <si>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</si>
  <si>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</si>
  <si>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</si>
  <si>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</si>
  <si>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</si>
  <si>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</si>
  <si>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</si>
  <si>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</si>
  <si>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</si>
  <si>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</si>
  <si>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</si>
  <si>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</si>
  <si>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</si>
  <si>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</si>
  <si>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</si>
  <si>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</si>
  <si>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</si>
  <si>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</si>
  <si>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</si>
  <si>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</si>
  <si>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</si>
  <si>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</si>
  <si>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</si>
  <si>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</si>
  <si>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</si>
  <si>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</si>
  <si>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</si>
  <si>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</si>
  <si>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</si>
  <si>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</si>
  <si>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</si>
  <si>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t>v---- ShipPackDefSheet</t>
  </si>
  <si>
    <t>v---- ShipPackDefSheetHide</t>
  </si>
  <si>
    <t>v--- HoldCurrentCellValue</t>
  </si>
  <si>
    <t>To_Text</t>
  </si>
  <si>
    <t>v---- TxtConversionSheet</t>
  </si>
  <si>
    <r>
      <t xml:space="preserve">B&amp;W PO Item No </t>
    </r>
    <r>
      <rPr>
        <sz val="12"/>
        <rFont val="Arial"/>
        <family val="2"/>
      </rPr>
      <t xml:space="preserve">- </t>
    </r>
    <r>
      <rPr>
        <sz val="10"/>
        <rFont val="Arial"/>
        <family val="2"/>
      </rPr>
      <t>The item number from B&amp;W's Purchase Order that this part applies to.</t>
    </r>
  </si>
  <si>
    <t>04</t>
  </si>
  <si>
    <t>March 4, 2003</t>
  </si>
  <si>
    <t xml:space="preserve"> v--- Copy/HeaderCellAreaPkg = A1031 to H1040   =  place where Header Cells for Packing List are kept.</t>
  </si>
  <si>
    <t xml:space="preserve"> v--- Copy/HeaderCellAreaShip = A1051 to H1060   =  place where Header Cells for Shipping List are kept.</t>
  </si>
  <si>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</si>
  <si>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</si>
  <si>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t>v--- DocPartNumberPkg</t>
  </si>
  <si>
    <t>v--- DocPartNumberShip</t>
  </si>
  <si>
    <t>2293378</t>
  </si>
  <si>
    <t>Country of Origin</t>
  </si>
  <si>
    <t xml:space="preserve">(For United States, </t>
  </si>
  <si>
    <r>
      <t xml:space="preserve">please enter </t>
    </r>
    <r>
      <rPr>
        <b/>
        <sz val="10"/>
        <color indexed="14"/>
        <rFont val="Arial"/>
        <family val="2"/>
      </rPr>
      <t>US</t>
    </r>
    <r>
      <rPr>
        <sz val="10"/>
        <rFont val="Arial"/>
        <family val="2"/>
      </rPr>
      <t>)</t>
    </r>
  </si>
  <si>
    <r>
      <t>Transaction Code</t>
    </r>
    <r>
      <rPr>
        <sz val="10"/>
        <rFont val="Arial"/>
        <family val="0"/>
      </rPr>
      <t xml:space="preserve"> - A one character entry in column </t>
    </r>
    <r>
      <rPr>
        <b/>
        <sz val="10"/>
        <rFont val="Arial"/>
        <family val="2"/>
      </rPr>
      <t>A</t>
    </r>
    <r>
      <rPr>
        <sz val="10"/>
        <rFont val="Arial"/>
        <family val="0"/>
      </rPr>
      <t xml:space="preserve">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 xml:space="preserve">=No Change). Note: When first sent to B&amp;W, each line item should have the letter </t>
    </r>
    <r>
      <rPr>
        <b/>
        <sz val="10"/>
        <rFont val="Arial"/>
        <family val="2"/>
      </rPr>
      <t>A</t>
    </r>
    <r>
      <rPr>
        <sz val="10"/>
        <rFont val="Arial"/>
        <family val="2"/>
      </rPr>
      <t xml:space="preserve"> since it is being added to the Packing List. Every ship unit line used must have a Transaction Code.</t>
    </r>
  </si>
  <si>
    <r>
      <t>Country of Origin</t>
    </r>
    <r>
      <rPr>
        <sz val="10"/>
        <rFont val="Arial"/>
        <family val="0"/>
      </rPr>
      <t xml:space="preserve"> – Type the country name - no abbreviations. Foir the United States, please use </t>
    </r>
    <r>
      <rPr>
        <b/>
        <sz val="10"/>
        <rFont val="Arial"/>
        <family val="2"/>
      </rPr>
      <t>US</t>
    </r>
    <r>
      <rPr>
        <sz val="10"/>
        <rFont val="Arial"/>
        <family val="0"/>
      </rPr>
      <t>.</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</si>
  <si>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"BA90",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</si>
  <si>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r>
      <t>B&amp;W Purchase Order Number</t>
    </r>
    <r>
      <rPr>
        <sz val="10"/>
        <rFont val="Arial"/>
        <family val="0"/>
      </rPr>
      <t xml:space="preserve"> – Please include all 9 characters beginning with the letters “BA”  .  Example: </t>
    </r>
    <r>
      <rPr>
        <b/>
        <sz val="10"/>
        <rFont val="Arial"/>
        <family val="2"/>
      </rPr>
      <t>BA3456789</t>
    </r>
  </si>
  <si>
    <t>v---- TxtLocationSheet</t>
  </si>
  <si>
    <t>Text_Loc</t>
  </si>
  <si>
    <t>U</t>
  </si>
  <si>
    <t>$G$22</t>
  </si>
  <si>
    <r>
      <t>A</t>
    </r>
    <r>
      <rPr>
        <sz val="10"/>
        <rFont val="Arial"/>
        <family val="2"/>
      </rPr>
      <t xml:space="preserve">dd, </t>
    </r>
    <r>
      <rPr>
        <sz val="10"/>
        <rFont val="Arial"/>
        <family val="2"/>
      </rPr>
      <t>R</t>
    </r>
    <r>
      <rPr>
        <sz val="10"/>
        <rFont val="Arial"/>
        <family val="2"/>
      </rPr>
      <t>evise,</t>
    </r>
  </si>
  <si>
    <t>Lostock Gralam</t>
  </si>
  <si>
    <t xml:space="preserve">Lostock Sustainable Energy Plant </t>
  </si>
  <si>
    <t>Northwich, Cheshire,  CW9 7NU, United Kingdom</t>
  </si>
  <si>
    <t>Contract No. PO-000247</t>
  </si>
  <si>
    <t>387T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</si>
</sst>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 numFmtId="171" formatCode="&quot;Yes&quot;;&quot;Yes&quot;;&quot;No&quot;"/>
    <numFmt numFmtId="172" formatCode="&quot;True&quot;;&quot;True&quot;;&quot;False&quot;"/>
    <numFmt numFmtId="173" formatCode="&quot;On&quot;;&quot;On&quot;;&quot;Off&quot;"/>
    <numFmt numFmtId="174" formatCode="[$€-2]\ #,##0.00_);[Red]\([$€-2]\ #,##0.00\)"/>
    <numFmt numFmtId="175" formatCode="[$-F800]dddd\,\ mmmm\ dd\,\ yyyy"/>
    <numFmt numFmtId="176" formatCode="[$-409]dddd\,\ mmmm\ d\,\ yyyy"/>
    <numFmt numFmtId="177" formatCode="[$-409]h:mm:ss\ AM/PM"/>
  </numFmts>
  <fonts count="67">
    <font>
      <sz val="10"/>
      <name val="Arial"/>
      <family val="0"/>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0"/>
      <color indexed="14"/>
      <name val="Arial"/>
      <family val="2"/>
    </font>
    <font>
      <b/>
      <sz val="10"/>
      <name val="Tahoma"/>
      <family val="2"/>
    </font>
    <font>
      <sz val="10"/>
      <name val="Tahoma"/>
      <family val="2"/>
    </font>
    <font>
      <sz val="8"/>
      <name val="Arial"/>
      <family val="2"/>
    </font>
    <font>
      <b/>
      <sz val="10"/>
      <color indexed="18"/>
      <name val="Arial"/>
      <family val="2"/>
    </font>
    <font>
      <b/>
      <sz val="16"/>
      <name val="Arial"/>
      <family val="2"/>
    </font>
    <font>
      <sz val="11"/>
      <name val="Arial"/>
      <family val="2"/>
    </font>
    <font>
      <sz val="10"/>
      <color indexed="10"/>
      <name val="Arial"/>
      <family val="2"/>
    </font>
    <font>
      <sz val="12"/>
      <color indexed="12"/>
      <name val="Arial"/>
      <family val="2"/>
    </font>
    <font>
      <b/>
      <sz val="12"/>
      <color indexed="12"/>
      <name val="Arial"/>
      <family val="2"/>
    </font>
    <font>
      <b/>
      <sz val="12"/>
      <name val="Arial"/>
      <family val="2"/>
    </font>
    <font>
      <sz val="10"/>
      <color indexed="12"/>
      <name val="Arial"/>
      <family val="2"/>
    </font>
    <font>
      <b/>
      <sz val="10"/>
      <color indexed="46"/>
      <name val="Arial"/>
      <family val="2"/>
    </font>
    <font>
      <b/>
      <sz val="9"/>
      <color indexed="14"/>
      <name val="Arial"/>
      <family val="2"/>
    </font>
    <font>
      <sz val="12"/>
      <color indexed="10"/>
      <name val="Arial"/>
      <family val="2"/>
    </font>
    <font>
      <b/>
      <sz val="10"/>
      <color indexed="53"/>
      <name val="Arial"/>
      <family val="2"/>
    </font>
    <font>
      <sz val="9"/>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2"/>
    </font>
    <font>
      <b/>
      <u val="single"/>
      <sz val="14"/>
      <color indexed="53"/>
      <name val="Arial"/>
      <family val="2"/>
    </font>
    <font>
      <sz val="10"/>
      <color indexed="8"/>
      <name val="Arial"/>
      <family val="2"/>
    </font>
    <font>
      <sz val="12"/>
      <color indexed="12"/>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12"/>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ck">
        <color indexed="10"/>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style="medium"/>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ck">
        <color indexed="12"/>
      </left>
      <right>
        <color indexed="63"/>
      </right>
      <top>
        <color indexed="63"/>
      </top>
      <bottom>
        <color indexed="63"/>
      </bottom>
    </border>
    <border>
      <left>
        <color indexed="63"/>
      </left>
      <right>
        <color indexed="63"/>
      </right>
      <top>
        <color indexed="63"/>
      </top>
      <bottom style="medium">
        <color indexed="12"/>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color indexed="12"/>
      </botto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thin"/>
      <right style="thin"/>
      <top style="medium">
        <color indexed="12"/>
      </top>
      <bottom style="thin"/>
    </border>
    <border>
      <left style="medium"/>
      <right style="thin"/>
      <top style="thin"/>
      <bottom style="medium"/>
    </border>
    <border>
      <left style="thin"/>
      <right>
        <color indexed="63"/>
      </right>
      <top>
        <color indexed="63"/>
      </top>
      <bottom style="mediu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9">
    <xf numFmtId="0" fontId="0" fillId="0" borderId="0" xfId="0" applyAlignment="1">
      <alignment/>
    </xf>
    <xf numFmtId="0" fontId="2" fillId="0" borderId="0" xfId="0" applyFont="1" applyAlignment="1">
      <alignment horizontal="center" wrapText="1"/>
    </xf>
    <xf numFmtId="0" fontId="3" fillId="0" borderId="0" xfId="0" applyFont="1" applyAlignment="1">
      <alignment wrapText="1"/>
    </xf>
    <xf numFmtId="0" fontId="3" fillId="0" borderId="0" xfId="0" applyFont="1" applyAlignment="1">
      <alignment/>
    </xf>
    <xf numFmtId="0" fontId="0" fillId="0" borderId="0" xfId="0" applyFont="1" applyAlignment="1">
      <alignment horizontal="left" wrapText="1"/>
    </xf>
    <xf numFmtId="0" fontId="4" fillId="0" borderId="0" xfId="0" applyFont="1" applyAlignment="1">
      <alignment wrapText="1"/>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8" fillId="0" borderId="11" xfId="0" applyFont="1" applyBorder="1" applyAlignment="1" applyProtection="1">
      <alignment/>
      <protection locked="0"/>
    </xf>
    <xf numFmtId="0" fontId="8" fillId="0" borderId="12" xfId="0" applyFont="1" applyBorder="1" applyAlignment="1" applyProtection="1">
      <alignment/>
      <protection locked="0"/>
    </xf>
    <xf numFmtId="0" fontId="8" fillId="0" borderId="13" xfId="0" applyFont="1" applyBorder="1" applyAlignment="1" applyProtection="1">
      <alignment/>
      <protection locked="0"/>
    </xf>
    <xf numFmtId="0" fontId="3" fillId="33" borderId="14" xfId="0" applyFont="1" applyFill="1" applyBorder="1" applyAlignment="1" applyProtection="1">
      <alignment horizontal="center" wrapText="1"/>
      <protection/>
    </xf>
    <xf numFmtId="0" fontId="1" fillId="34" borderId="15"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0" fontId="5" fillId="34" borderId="16" xfId="0" applyFont="1" applyFill="1" applyBorder="1" applyAlignment="1" applyProtection="1">
      <alignment/>
      <protection locked="0"/>
    </xf>
    <xf numFmtId="0" fontId="0" fillId="34" borderId="16" xfId="0" applyFont="1" applyFill="1" applyBorder="1" applyAlignment="1" applyProtection="1">
      <alignment/>
      <protection locked="0"/>
    </xf>
    <xf numFmtId="0" fontId="0" fillId="34" borderId="17" xfId="0" applyFont="1" applyFill="1" applyBorder="1" applyAlignment="1" applyProtection="1">
      <alignment/>
      <protection locked="0"/>
    </xf>
    <xf numFmtId="0" fontId="0" fillId="0" borderId="0" xfId="0" applyFont="1" applyAlignment="1" applyProtection="1">
      <alignment/>
      <protection locked="0"/>
    </xf>
    <xf numFmtId="0" fontId="15" fillId="33" borderId="18" xfId="0" applyFont="1" applyFill="1" applyBorder="1" applyAlignment="1" applyProtection="1">
      <alignment/>
      <protection/>
    </xf>
    <xf numFmtId="0" fontId="15" fillId="33" borderId="19" xfId="0" applyFont="1" applyFill="1" applyBorder="1" applyAlignment="1" applyProtection="1">
      <alignment horizontal="right"/>
      <protection/>
    </xf>
    <xf numFmtId="49" fontId="0" fillId="0" borderId="20" xfId="0" applyNumberFormat="1" applyFont="1" applyBorder="1" applyAlignment="1" applyProtection="1">
      <alignment/>
      <protection locked="0"/>
    </xf>
    <xf numFmtId="0" fontId="0" fillId="0" borderId="0" xfId="0" applyFont="1" applyFill="1" applyAlignment="1" applyProtection="1">
      <alignment/>
      <protection/>
    </xf>
    <xf numFmtId="0" fontId="15" fillId="33" borderId="21" xfId="0" applyFont="1" applyFill="1" applyBorder="1" applyAlignment="1" applyProtection="1">
      <alignment horizontal="right"/>
      <protection/>
    </xf>
    <xf numFmtId="0" fontId="0" fillId="0" borderId="0" xfId="0" applyFont="1" applyAlignment="1" applyProtection="1">
      <alignment/>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1" fillId="0" borderId="0" xfId="0" applyFont="1" applyAlignment="1" applyProtection="1">
      <alignment horizontal="center"/>
      <protection/>
    </xf>
    <xf numFmtId="0" fontId="16" fillId="0" borderId="0" xfId="0" applyFont="1" applyAlignment="1" applyProtection="1">
      <alignment/>
      <protection locked="0"/>
    </xf>
    <xf numFmtId="0" fontId="15" fillId="33" borderId="22" xfId="0" applyFont="1" applyFill="1" applyBorder="1" applyAlignment="1" applyProtection="1">
      <alignment/>
      <protection/>
    </xf>
    <xf numFmtId="0" fontId="15" fillId="33" borderId="23" xfId="0" applyFont="1" applyFill="1" applyBorder="1" applyAlignment="1" applyProtection="1">
      <alignment horizontal="right"/>
      <protection/>
    </xf>
    <xf numFmtId="0" fontId="0" fillId="0" borderId="24" xfId="0" applyFont="1" applyFill="1" applyBorder="1" applyAlignment="1" applyProtection="1">
      <alignment/>
      <protection/>
    </xf>
    <xf numFmtId="0" fontId="15" fillId="33" borderId="25" xfId="0" applyFont="1" applyFill="1" applyBorder="1" applyAlignment="1" applyProtection="1">
      <alignment horizontal="right"/>
      <protection/>
    </xf>
    <xf numFmtId="0" fontId="0" fillId="0" borderId="26" xfId="0" applyFont="1" applyFill="1" applyBorder="1" applyAlignment="1" applyProtection="1">
      <alignment/>
      <protection/>
    </xf>
    <xf numFmtId="0" fontId="16" fillId="0" borderId="0" xfId="0" applyFont="1" applyAlignment="1" applyProtection="1">
      <alignment horizontal="center"/>
      <protection/>
    </xf>
    <xf numFmtId="0" fontId="0" fillId="0" borderId="0" xfId="0" applyFont="1" applyAlignment="1">
      <alignment/>
    </xf>
    <xf numFmtId="0" fontId="0" fillId="0" borderId="0" xfId="0" applyFont="1" applyFill="1" applyAlignment="1" applyProtection="1">
      <alignment/>
      <protection/>
    </xf>
    <xf numFmtId="0" fontId="15" fillId="33" borderId="27" xfId="0" applyFont="1" applyFill="1" applyBorder="1" applyAlignment="1" applyProtection="1">
      <alignment/>
      <protection/>
    </xf>
    <xf numFmtId="0" fontId="15" fillId="33" borderId="28" xfId="0" applyFont="1" applyFill="1" applyBorder="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horizontal="right"/>
      <protection/>
    </xf>
    <xf numFmtId="0" fontId="8" fillId="0" borderId="29" xfId="0" applyFont="1" applyBorder="1" applyAlignment="1" applyProtection="1">
      <alignment/>
      <protection locked="0"/>
    </xf>
    <xf numFmtId="0" fontId="1" fillId="0" borderId="30" xfId="0" applyFont="1" applyBorder="1" applyAlignment="1" applyProtection="1">
      <alignment/>
      <protection/>
    </xf>
    <xf numFmtId="170" fontId="0" fillId="0" borderId="31" xfId="0" applyNumberFormat="1" applyFont="1" applyBorder="1" applyAlignment="1" applyProtection="1">
      <alignment/>
      <protection/>
    </xf>
    <xf numFmtId="0" fontId="0" fillId="0" borderId="24" xfId="0" applyFont="1" applyBorder="1" applyAlignment="1" applyProtection="1">
      <alignment/>
      <protection/>
    </xf>
    <xf numFmtId="0" fontId="0" fillId="33" borderId="32"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0" fillId="33" borderId="34" xfId="0" applyFont="1" applyFill="1" applyBorder="1" applyAlignment="1" applyProtection="1">
      <alignment horizontal="center"/>
      <protection/>
    </xf>
    <xf numFmtId="0" fontId="0" fillId="33" borderId="32" xfId="0" applyFont="1" applyFill="1" applyBorder="1" applyAlignment="1" applyProtection="1">
      <alignment horizontal="left" vertical="center"/>
      <protection/>
    </xf>
    <xf numFmtId="0" fontId="0" fillId="33" borderId="34" xfId="0" applyFont="1" applyFill="1" applyBorder="1" applyAlignment="1" applyProtection="1">
      <alignment/>
      <protection/>
    </xf>
    <xf numFmtId="0" fontId="0" fillId="0" borderId="35" xfId="0" applyFont="1" applyFill="1" applyBorder="1" applyAlignment="1" applyProtection="1">
      <alignment/>
      <protection/>
    </xf>
    <xf numFmtId="0" fontId="0" fillId="33" borderId="36" xfId="0" applyFont="1" applyFill="1" applyBorder="1" applyAlignment="1" applyProtection="1">
      <alignment horizontal="center"/>
      <protection/>
    </xf>
    <xf numFmtId="0" fontId="0" fillId="33" borderId="37"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38" xfId="0" applyFont="1" applyFill="1" applyBorder="1" applyAlignment="1" applyProtection="1">
      <alignment horizontal="center"/>
      <protection/>
    </xf>
    <xf numFmtId="0" fontId="0" fillId="33" borderId="24" xfId="0" applyFont="1" applyFill="1" applyBorder="1" applyAlignment="1" applyProtection="1">
      <alignment horizontal="center"/>
      <protection/>
    </xf>
    <xf numFmtId="0" fontId="17" fillId="33" borderId="39" xfId="0" applyFont="1" applyFill="1" applyBorder="1" applyAlignment="1" applyProtection="1" quotePrefix="1">
      <alignment horizontal="right"/>
      <protection/>
    </xf>
    <xf numFmtId="1" fontId="0" fillId="0" borderId="20" xfId="0" applyNumberFormat="1" applyFont="1" applyBorder="1" applyAlignment="1" applyProtection="1">
      <alignment/>
      <protection locked="0"/>
    </xf>
    <xf numFmtId="167" fontId="18" fillId="34" borderId="37" xfId="0" applyNumberFormat="1" applyFont="1" applyFill="1" applyBorder="1" applyAlignment="1" applyProtection="1">
      <alignment/>
      <protection/>
    </xf>
    <xf numFmtId="0" fontId="8" fillId="0" borderId="0" xfId="0" applyFont="1" applyBorder="1" applyAlignment="1" applyProtection="1">
      <alignment horizontal="right"/>
      <protection locked="0"/>
    </xf>
    <xf numFmtId="0" fontId="8" fillId="0" borderId="0" xfId="0" applyFont="1" applyFill="1" applyBorder="1" applyAlignment="1" applyProtection="1">
      <alignment/>
      <protection locked="0"/>
    </xf>
    <xf numFmtId="0" fontId="0" fillId="0" borderId="0" xfId="0" applyFont="1" applyAlignment="1" applyProtection="1" quotePrefix="1">
      <alignment/>
      <protection locked="0"/>
    </xf>
    <xf numFmtId="0" fontId="17" fillId="34" borderId="40" xfId="0" applyFont="1" applyFill="1" applyBorder="1" applyAlignment="1" applyProtection="1">
      <alignment horizontal="right"/>
      <protection/>
    </xf>
    <xf numFmtId="1" fontId="17" fillId="34" borderId="28" xfId="0" applyNumberFormat="1" applyFont="1" applyFill="1" applyBorder="1" applyAlignment="1" applyProtection="1">
      <alignment/>
      <protection/>
    </xf>
    <xf numFmtId="1" fontId="17" fillId="34" borderId="41" xfId="0" applyNumberFormat="1" applyFont="1" applyFill="1" applyBorder="1" applyAlignment="1" applyProtection="1">
      <alignment/>
      <protection/>
    </xf>
    <xf numFmtId="167" fontId="17" fillId="34" borderId="41" xfId="0" applyNumberFormat="1" applyFont="1" applyFill="1" applyBorder="1" applyAlignment="1" applyProtection="1">
      <alignment/>
      <protection/>
    </xf>
    <xf numFmtId="0" fontId="17" fillId="34" borderId="41" xfId="0" applyNumberFormat="1" applyFont="1" applyFill="1" applyBorder="1" applyAlignment="1" applyProtection="1">
      <alignment/>
      <protection/>
    </xf>
    <xf numFmtId="0" fontId="0" fillId="0" borderId="0" xfId="0" applyFont="1" applyAlignment="1" applyProtection="1" quotePrefix="1">
      <alignment/>
      <protection/>
    </xf>
    <xf numFmtId="0" fontId="16" fillId="0" borderId="0" xfId="0" applyFont="1" applyAlignment="1" applyProtection="1">
      <alignment horizontal="center" vertical="top" wrapText="1"/>
      <protection/>
    </xf>
    <xf numFmtId="0" fontId="3" fillId="0" borderId="0" xfId="0" applyFont="1" applyAlignment="1" applyProtection="1">
      <alignment/>
      <protection/>
    </xf>
    <xf numFmtId="0" fontId="8" fillId="0" borderId="42" xfId="0" applyFont="1" applyBorder="1" applyAlignment="1" applyProtection="1">
      <alignment/>
      <protection locked="0"/>
    </xf>
    <xf numFmtId="0" fontId="8" fillId="0" borderId="43" xfId="0" applyFont="1" applyBorder="1" applyAlignment="1" applyProtection="1">
      <alignment/>
      <protection locked="0"/>
    </xf>
    <xf numFmtId="0" fontId="8" fillId="0" borderId="44" xfId="0" applyFont="1" applyBorder="1" applyAlignment="1" applyProtection="1">
      <alignment/>
      <protection locked="0"/>
    </xf>
    <xf numFmtId="0" fontId="5" fillId="33" borderId="45" xfId="0" applyFont="1" applyFill="1" applyBorder="1" applyAlignment="1" applyProtection="1">
      <alignment/>
      <protection/>
    </xf>
    <xf numFmtId="0" fontId="0" fillId="33" borderId="45" xfId="0" applyFont="1" applyFill="1" applyBorder="1" applyAlignment="1" applyProtection="1">
      <alignment/>
      <protection/>
    </xf>
    <xf numFmtId="0" fontId="0" fillId="33" borderId="45" xfId="0" applyFont="1" applyFill="1" applyBorder="1" applyAlignment="1" applyProtection="1">
      <alignment/>
      <protection/>
    </xf>
    <xf numFmtId="0" fontId="0" fillId="33" borderId="32" xfId="0" applyFont="1" applyFill="1" applyBorder="1" applyAlignment="1" applyProtection="1">
      <alignment/>
      <protection/>
    </xf>
    <xf numFmtId="0" fontId="0" fillId="33" borderId="45" xfId="0" applyFont="1" applyFill="1" applyBorder="1" applyAlignment="1" applyProtection="1">
      <alignment horizontal="center"/>
      <protection/>
    </xf>
    <xf numFmtId="0" fontId="0" fillId="33" borderId="33" xfId="0" applyFont="1" applyFill="1" applyBorder="1" applyAlignment="1" applyProtection="1">
      <alignment/>
      <protection/>
    </xf>
    <xf numFmtId="0" fontId="0" fillId="33" borderId="45" xfId="0" applyFont="1" applyFill="1" applyBorder="1" applyAlignment="1" applyProtection="1">
      <alignment horizontal="center"/>
      <protection/>
    </xf>
    <xf numFmtId="0" fontId="0" fillId="33" borderId="32" xfId="0" applyFont="1" applyFill="1" applyBorder="1" applyAlignment="1" applyProtection="1">
      <alignment horizontal="center"/>
      <protection/>
    </xf>
    <xf numFmtId="0" fontId="0" fillId="0" borderId="0" xfId="0" applyFont="1" applyAlignment="1" applyProtection="1" quotePrefix="1">
      <alignment horizontal="center"/>
      <protection locked="0"/>
    </xf>
    <xf numFmtId="0" fontId="15" fillId="0" borderId="0" xfId="0" applyFont="1" applyBorder="1" applyAlignment="1" applyProtection="1" quotePrefix="1">
      <alignment horizontal="left"/>
      <protection locked="0"/>
    </xf>
    <xf numFmtId="0" fontId="0" fillId="0" borderId="0" xfId="0" applyFont="1" applyAlignment="1" applyProtection="1">
      <alignment/>
      <protection locked="0"/>
    </xf>
    <xf numFmtId="0" fontId="5" fillId="33" borderId="46" xfId="0" applyFont="1" applyFill="1" applyBorder="1" applyAlignment="1" applyProtection="1">
      <alignment/>
      <protection/>
    </xf>
    <xf numFmtId="0" fontId="0" fillId="33" borderId="46" xfId="0" applyFont="1" applyFill="1" applyBorder="1" applyAlignment="1" applyProtection="1">
      <alignment/>
      <protection/>
    </xf>
    <xf numFmtId="0" fontId="0" fillId="33" borderId="46" xfId="0" applyFont="1" applyFill="1" applyBorder="1" applyAlignment="1" applyProtection="1">
      <alignment/>
      <protection/>
    </xf>
    <xf numFmtId="0" fontId="0" fillId="33" borderId="47" xfId="0" applyFont="1" applyFill="1" applyBorder="1" applyAlignment="1" applyProtection="1">
      <alignment horizontal="center"/>
      <protection/>
    </xf>
    <xf numFmtId="0" fontId="0" fillId="33" borderId="46"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46" xfId="0" applyFont="1" applyFill="1" applyBorder="1" applyAlignment="1" applyProtection="1">
      <alignment horizontal="center"/>
      <protection/>
    </xf>
    <xf numFmtId="0" fontId="0" fillId="33" borderId="47" xfId="0" applyFont="1" applyFill="1" applyBorder="1" applyAlignment="1" applyProtection="1">
      <alignment horizontal="center"/>
      <protection/>
    </xf>
    <xf numFmtId="0" fontId="0" fillId="0" borderId="0" xfId="0" applyFont="1" applyAlignment="1" applyProtection="1">
      <alignment horizontal="center"/>
      <protection locked="0"/>
    </xf>
    <xf numFmtId="0" fontId="5" fillId="33" borderId="48" xfId="0" applyFont="1" applyFill="1" applyBorder="1" applyAlignment="1" applyProtection="1">
      <alignment/>
      <protection/>
    </xf>
    <xf numFmtId="0" fontId="0" fillId="33" borderId="48" xfId="0" applyFont="1" applyFill="1" applyBorder="1" applyAlignment="1" applyProtection="1">
      <alignment/>
      <protection/>
    </xf>
    <xf numFmtId="0" fontId="0" fillId="33" borderId="48" xfId="0" applyFont="1" applyFill="1" applyBorder="1" applyAlignment="1" applyProtection="1">
      <alignment/>
      <protection/>
    </xf>
    <xf numFmtId="0" fontId="0" fillId="33" borderId="27" xfId="0" applyFont="1" applyFill="1" applyBorder="1" applyAlignment="1" applyProtection="1">
      <alignment horizontal="center"/>
      <protection/>
    </xf>
    <xf numFmtId="0" fontId="0" fillId="33" borderId="48" xfId="0" applyFont="1" applyFill="1" applyBorder="1" applyAlignment="1" applyProtection="1">
      <alignment horizontal="center"/>
      <protection/>
    </xf>
    <xf numFmtId="0" fontId="0" fillId="33" borderId="28" xfId="0" applyFont="1" applyFill="1" applyBorder="1" applyAlignment="1" applyProtection="1">
      <alignment/>
      <protection/>
    </xf>
    <xf numFmtId="0" fontId="0" fillId="33" borderId="48" xfId="0" applyFont="1" applyFill="1" applyBorder="1" applyAlignment="1" applyProtection="1">
      <alignment horizontal="center"/>
      <protection/>
    </xf>
    <xf numFmtId="0" fontId="0" fillId="0" borderId="20" xfId="0" applyFont="1" applyFill="1" applyBorder="1" applyAlignment="1" applyProtection="1">
      <alignment/>
      <protection locked="0"/>
    </xf>
    <xf numFmtId="0" fontId="0" fillId="0" borderId="20" xfId="0" applyNumberFormat="1" applyFont="1" applyFill="1" applyBorder="1" applyAlignment="1" applyProtection="1">
      <alignment wrapText="1"/>
      <protection locked="0"/>
    </xf>
    <xf numFmtId="49" fontId="0" fillId="0" borderId="20" xfId="0" applyNumberFormat="1" applyFont="1" applyFill="1" applyBorder="1" applyAlignment="1" applyProtection="1">
      <alignment wrapText="1"/>
      <protection locked="0"/>
    </xf>
    <xf numFmtId="0" fontId="8" fillId="35" borderId="0" xfId="0" applyFont="1" applyFill="1" applyAlignment="1" applyProtection="1">
      <alignment/>
      <protection locked="0"/>
    </xf>
    <xf numFmtId="0" fontId="8" fillId="36" borderId="0" xfId="0" applyFont="1" applyFill="1" applyAlignment="1" applyProtection="1">
      <alignment/>
      <protection locked="0"/>
    </xf>
    <xf numFmtId="0" fontId="8" fillId="36" borderId="0" xfId="0" applyFont="1" applyFill="1" applyAlignment="1" applyProtection="1" quotePrefix="1">
      <alignment/>
      <protection locked="0"/>
    </xf>
    <xf numFmtId="0" fontId="0" fillId="0" borderId="0" xfId="0" applyFont="1" applyAlignment="1" applyProtection="1">
      <alignment horizontal="left"/>
      <protection locked="0"/>
    </xf>
    <xf numFmtId="0" fontId="0" fillId="0" borderId="20"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0" fontId="3" fillId="0" borderId="49" xfId="0" applyFont="1" applyFill="1" applyBorder="1" applyAlignment="1" applyProtection="1">
      <alignment horizontal="center" wrapText="1"/>
      <protection/>
    </xf>
    <xf numFmtId="0" fontId="3" fillId="33" borderId="37" xfId="0" applyFont="1" applyFill="1" applyBorder="1" applyAlignment="1" applyProtection="1">
      <alignment horizontal="center" wrapText="1"/>
      <protection locked="0"/>
    </xf>
    <xf numFmtId="0" fontId="0" fillId="0" borderId="0" xfId="0" applyFont="1" applyAlignment="1" applyProtection="1">
      <alignment horizontal="center"/>
      <protection/>
    </xf>
    <xf numFmtId="0" fontId="19" fillId="0" borderId="0" xfId="0" applyFont="1" applyAlignment="1" applyProtection="1">
      <alignment/>
      <protection/>
    </xf>
    <xf numFmtId="0" fontId="0" fillId="0" borderId="0" xfId="0" applyFont="1" applyAlignment="1" applyProtection="1" quotePrefix="1">
      <alignment horizontal="left"/>
      <protection locked="0"/>
    </xf>
    <xf numFmtId="0" fontId="1" fillId="0" borderId="0" xfId="0" applyFont="1" applyAlignment="1" applyProtection="1">
      <alignment/>
      <protection locked="0"/>
    </xf>
    <xf numFmtId="0" fontId="19" fillId="0" borderId="0" xfId="0" applyFont="1" applyAlignment="1" applyProtection="1">
      <alignment horizontal="center" vertical="center" textRotation="255"/>
      <protection locked="0"/>
    </xf>
    <xf numFmtId="0" fontId="5" fillId="0" borderId="0" xfId="0" applyFont="1" applyAlignment="1" applyProtection="1">
      <alignment horizontal="center"/>
      <protection locked="0"/>
    </xf>
    <xf numFmtId="0" fontId="20" fillId="0" borderId="0" xfId="0" applyFont="1" applyAlignment="1" applyProtection="1" quotePrefix="1">
      <alignment/>
      <protection locked="0"/>
    </xf>
    <xf numFmtId="1" fontId="0" fillId="0" borderId="0" xfId="0" applyNumberFormat="1" applyFont="1" applyAlignment="1" applyProtection="1" quotePrefix="1">
      <alignment/>
      <protection locked="0"/>
    </xf>
    <xf numFmtId="0" fontId="19" fillId="0" borderId="0" xfId="0" applyFont="1" applyFill="1" applyAlignment="1" applyProtection="1">
      <alignment/>
      <protection/>
    </xf>
    <xf numFmtId="0" fontId="20" fillId="0" borderId="0" xfId="0" applyFont="1" applyFill="1" applyAlignment="1" applyProtection="1" quotePrefix="1">
      <alignment/>
      <protection locked="0"/>
    </xf>
    <xf numFmtId="0" fontId="8" fillId="0" borderId="0" xfId="0" applyFont="1" applyFill="1" applyAlignment="1" applyProtection="1">
      <alignment horizontal="center" vertical="center" textRotation="255"/>
      <protection locked="0"/>
    </xf>
    <xf numFmtId="0" fontId="8" fillId="0" borderId="0" xfId="0" applyFont="1" applyFill="1" applyAlignment="1" applyProtection="1">
      <alignment/>
      <protection locked="0"/>
    </xf>
    <xf numFmtId="0" fontId="8" fillId="0" borderId="0" xfId="0" applyNumberFormat="1" applyFont="1" applyFill="1" applyAlignment="1" applyProtection="1">
      <alignment/>
      <protection locked="0"/>
    </xf>
    <xf numFmtId="0" fontId="0" fillId="0" borderId="20" xfId="0" applyFont="1" applyBorder="1" applyAlignment="1" applyProtection="1">
      <alignment/>
      <protection locked="0"/>
    </xf>
    <xf numFmtId="49" fontId="0" fillId="0" borderId="0" xfId="0" applyNumberFormat="1" applyFont="1" applyBorder="1" applyAlignment="1" applyProtection="1">
      <alignment/>
      <protection locked="0"/>
    </xf>
    <xf numFmtId="0" fontId="0" fillId="0" borderId="20" xfId="0" applyNumberFormat="1" applyFont="1" applyBorder="1" applyAlignment="1" applyProtection="1">
      <alignment/>
      <protection locked="0"/>
    </xf>
    <xf numFmtId="49" fontId="15" fillId="0" borderId="20" xfId="0" applyNumberFormat="1" applyFont="1" applyFill="1" applyBorder="1" applyAlignment="1" applyProtection="1">
      <alignment wrapText="1"/>
      <protection locked="0"/>
    </xf>
    <xf numFmtId="0" fontId="15" fillId="0" borderId="0" xfId="0" applyFont="1" applyFill="1" applyBorder="1" applyAlignment="1" applyProtection="1">
      <alignment horizontal="left"/>
      <protection locked="0"/>
    </xf>
    <xf numFmtId="0" fontId="15" fillId="0" borderId="20" xfId="0" applyFont="1" applyFill="1" applyBorder="1" applyAlignment="1" applyProtection="1">
      <alignment/>
      <protection locked="0"/>
    </xf>
    <xf numFmtId="49" fontId="0" fillId="0" borderId="20" xfId="0" applyNumberFormat="1" applyFont="1" applyBorder="1" applyAlignment="1" applyProtection="1">
      <alignment wrapText="1"/>
      <protection locked="0"/>
    </xf>
    <xf numFmtId="0" fontId="0" fillId="0" borderId="50" xfId="0" applyFont="1" applyBorder="1" applyAlignment="1" applyProtection="1">
      <alignment/>
      <protection locked="0"/>
    </xf>
    <xf numFmtId="0" fontId="0" fillId="0" borderId="0" xfId="0" applyFont="1" applyBorder="1" applyAlignment="1" applyProtection="1">
      <alignment/>
      <protection locked="0"/>
    </xf>
    <xf numFmtId="0" fontId="0" fillId="0" borderId="45" xfId="0" applyFont="1" applyBorder="1" applyAlignment="1" applyProtection="1">
      <alignment/>
      <protection locked="0"/>
    </xf>
    <xf numFmtId="0" fontId="0" fillId="0" borderId="21" xfId="0" applyFont="1" applyBorder="1" applyAlignment="1" applyProtection="1">
      <alignment/>
      <protection locked="0"/>
    </xf>
    <xf numFmtId="0" fontId="0" fillId="0" borderId="38" xfId="0" applyFont="1" applyBorder="1" applyAlignment="1" applyProtection="1">
      <alignment/>
      <protection locked="0"/>
    </xf>
    <xf numFmtId="0" fontId="0" fillId="0" borderId="51" xfId="0" applyFont="1" applyBorder="1" applyAlignment="1" applyProtection="1">
      <alignment/>
      <protection locked="0"/>
    </xf>
    <xf numFmtId="0" fontId="0" fillId="0" borderId="51" xfId="0" applyFont="1" applyBorder="1" applyAlignment="1" applyProtection="1">
      <alignment/>
      <protection locked="0"/>
    </xf>
    <xf numFmtId="0" fontId="0" fillId="0" borderId="52" xfId="0" applyFont="1" applyBorder="1" applyAlignment="1" applyProtection="1">
      <alignment/>
      <protection locked="0"/>
    </xf>
    <xf numFmtId="0" fontId="0" fillId="0" borderId="45" xfId="0" applyFont="1" applyFill="1" applyBorder="1" applyAlignment="1" applyProtection="1">
      <alignment/>
      <protection locked="0"/>
    </xf>
    <xf numFmtId="0" fontId="0" fillId="0" borderId="46" xfId="0" applyFont="1" applyFill="1" applyBorder="1" applyAlignment="1" applyProtection="1">
      <alignment/>
      <protection locked="0"/>
    </xf>
    <xf numFmtId="0" fontId="0" fillId="0" borderId="53" xfId="0" applyFont="1" applyBorder="1" applyAlignment="1" applyProtection="1">
      <alignment/>
      <protection/>
    </xf>
    <xf numFmtId="0" fontId="0" fillId="0" borderId="46" xfId="0" applyFont="1" applyFill="1" applyBorder="1" applyAlignment="1" applyProtection="1">
      <alignment/>
      <protection locked="0"/>
    </xf>
    <xf numFmtId="0" fontId="0" fillId="0" borderId="0" xfId="0" applyNumberFormat="1" applyFont="1" applyAlignment="1" applyProtection="1">
      <alignment/>
      <protection locked="0"/>
    </xf>
    <xf numFmtId="0" fontId="0" fillId="0" borderId="48" xfId="0" applyFont="1" applyFill="1" applyBorder="1" applyAlignment="1" applyProtection="1">
      <alignment/>
      <protection locked="0"/>
    </xf>
    <xf numFmtId="0" fontId="3" fillId="0" borderId="49" xfId="0" applyFont="1" applyFill="1" applyBorder="1" applyAlignment="1" applyProtection="1">
      <alignment horizontal="center" wrapText="1"/>
      <protection locked="0"/>
    </xf>
    <xf numFmtId="0" fontId="0" fillId="0" borderId="0" xfId="0" applyFont="1" applyFill="1" applyAlignment="1" applyProtection="1">
      <alignment horizontal="left"/>
      <protection locked="0"/>
    </xf>
    <xf numFmtId="0" fontId="3" fillId="33" borderId="54" xfId="0" applyFont="1" applyFill="1" applyBorder="1" applyAlignment="1" applyProtection="1">
      <alignment horizontal="center" wrapText="1"/>
      <protection locked="0"/>
    </xf>
    <xf numFmtId="0" fontId="3" fillId="33" borderId="55" xfId="0" applyFont="1" applyFill="1" applyBorder="1" applyAlignment="1" applyProtection="1">
      <alignment horizontal="center" wrapText="1"/>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0" fillId="0" borderId="37" xfId="0" applyFont="1" applyBorder="1" applyAlignment="1" applyProtection="1">
      <alignment/>
      <protection locked="0"/>
    </xf>
    <xf numFmtId="0" fontId="21" fillId="0" borderId="0" xfId="0" applyFont="1" applyAlignment="1" applyProtection="1">
      <alignment/>
      <protection locked="0"/>
    </xf>
    <xf numFmtId="49" fontId="0" fillId="0" borderId="0" xfId="0" applyNumberFormat="1" applyFont="1" applyAlignment="1" applyProtection="1">
      <alignment/>
      <protection locked="0"/>
    </xf>
    <xf numFmtId="0" fontId="20" fillId="0" borderId="0" xfId="0" applyFont="1" applyAlignment="1" applyProtection="1">
      <alignment/>
      <protection locked="0"/>
    </xf>
    <xf numFmtId="0" fontId="0" fillId="0" borderId="0" xfId="0" applyFont="1" applyAlignment="1" applyProtection="1" quotePrefix="1">
      <alignment/>
      <protection locked="0"/>
    </xf>
    <xf numFmtId="0" fontId="22" fillId="0" borderId="0" xfId="0" applyFont="1" applyBorder="1" applyAlignment="1" applyProtection="1">
      <alignment horizontal="left" indent="1"/>
      <protection locked="0"/>
    </xf>
    <xf numFmtId="0" fontId="0" fillId="0" borderId="0" xfId="0" applyFont="1" applyAlignment="1" applyProtection="1">
      <alignment wrapText="1"/>
      <protection locked="0"/>
    </xf>
    <xf numFmtId="14" fontId="0" fillId="0" borderId="0" xfId="0" applyNumberFormat="1" applyFont="1" applyAlignment="1" applyProtection="1">
      <alignment wrapText="1"/>
      <protection locked="0"/>
    </xf>
    <xf numFmtId="0" fontId="23" fillId="0" borderId="0" xfId="0" applyFont="1" applyAlignment="1" applyProtection="1">
      <alignment horizontal="center"/>
      <protection/>
    </xf>
    <xf numFmtId="0" fontId="23" fillId="37" borderId="20" xfId="0" applyFont="1" applyFill="1" applyBorder="1" applyAlignment="1" applyProtection="1">
      <alignment horizontal="center"/>
      <protection/>
    </xf>
    <xf numFmtId="0" fontId="23" fillId="0" borderId="0" xfId="0" applyFont="1" applyAlignment="1" applyProtection="1">
      <alignment horizontal="center"/>
      <protection locked="0"/>
    </xf>
    <xf numFmtId="0" fontId="24" fillId="0" borderId="0" xfId="0" applyFont="1" applyAlignment="1" applyProtection="1" quotePrefix="1">
      <alignment/>
      <protection locked="0"/>
    </xf>
    <xf numFmtId="0" fontId="0" fillId="34" borderId="45" xfId="0" applyFont="1" applyFill="1" applyBorder="1" applyAlignment="1" applyProtection="1">
      <alignment horizontal="center"/>
      <protection locked="0"/>
    </xf>
    <xf numFmtId="0" fontId="0" fillId="34" borderId="46" xfId="0" applyFont="1" applyFill="1" applyBorder="1" applyAlignment="1" applyProtection="1">
      <alignment horizontal="center"/>
      <protection locked="0"/>
    </xf>
    <xf numFmtId="0" fontId="3" fillId="0" borderId="0" xfId="0" applyFont="1" applyAlignment="1" applyProtection="1">
      <alignment/>
      <protection locked="0"/>
    </xf>
    <xf numFmtId="0" fontId="0" fillId="34" borderId="46" xfId="0" applyFont="1" applyFill="1" applyBorder="1" applyAlignment="1" applyProtection="1">
      <alignment/>
      <protection locked="0"/>
    </xf>
    <xf numFmtId="0" fontId="0" fillId="0" borderId="0" xfId="0" applyFont="1" applyFill="1" applyBorder="1" applyAlignment="1" applyProtection="1">
      <alignment/>
      <protection locked="0"/>
    </xf>
    <xf numFmtId="0" fontId="0" fillId="34" borderId="18" xfId="0" applyFont="1" applyFill="1" applyBorder="1" applyAlignment="1" applyProtection="1">
      <alignment/>
      <protection locked="0"/>
    </xf>
    <xf numFmtId="0" fontId="15" fillId="34" borderId="58" xfId="0" applyFont="1" applyFill="1" applyBorder="1" applyAlignment="1" applyProtection="1">
      <alignment horizontal="right"/>
      <protection locked="0"/>
    </xf>
    <xf numFmtId="0" fontId="15" fillId="34" borderId="59" xfId="0" applyFont="1" applyFill="1" applyBorder="1" applyAlignment="1" applyProtection="1">
      <alignment horizontal="right"/>
      <protection locked="0"/>
    </xf>
    <xf numFmtId="0" fontId="0" fillId="34" borderId="60" xfId="0" applyFont="1" applyFill="1" applyBorder="1" applyAlignment="1" applyProtection="1">
      <alignment/>
      <protection locked="0"/>
    </xf>
    <xf numFmtId="0" fontId="15" fillId="34" borderId="61" xfId="0" applyFont="1" applyFill="1" applyBorder="1" applyAlignment="1" applyProtection="1">
      <alignment horizontal="right"/>
      <protection locked="0"/>
    </xf>
    <xf numFmtId="0" fontId="25" fillId="0" borderId="0" xfId="0" applyFont="1" applyFill="1" applyAlignment="1" applyProtection="1">
      <alignment horizontal="right"/>
      <protection locked="0"/>
    </xf>
    <xf numFmtId="0" fontId="26" fillId="0" borderId="0" xfId="0" applyFont="1" applyFill="1" applyBorder="1" applyAlignment="1" applyProtection="1">
      <alignment horizontal="left"/>
      <protection locked="0"/>
    </xf>
    <xf numFmtId="0" fontId="0" fillId="34" borderId="18" xfId="0" applyFont="1" applyFill="1" applyBorder="1" applyAlignment="1" applyProtection="1">
      <alignment/>
      <protection locked="0"/>
    </xf>
    <xf numFmtId="0" fontId="26" fillId="0" borderId="20" xfId="0" applyFont="1" applyFill="1" applyBorder="1" applyAlignment="1" applyProtection="1">
      <alignment horizontal="left"/>
      <protection locked="0"/>
    </xf>
    <xf numFmtId="0" fontId="0" fillId="34" borderId="60" xfId="0" applyFont="1" applyFill="1" applyBorder="1" applyAlignment="1" applyProtection="1">
      <alignment/>
      <protection locked="0"/>
    </xf>
    <xf numFmtId="0" fontId="26" fillId="0" borderId="56" xfId="0" applyFont="1" applyFill="1" applyBorder="1" applyAlignment="1" applyProtection="1">
      <alignment/>
      <protection locked="0"/>
    </xf>
    <xf numFmtId="0" fontId="26" fillId="0" borderId="57" xfId="0" applyFont="1" applyFill="1" applyBorder="1" applyAlignment="1" applyProtection="1">
      <alignment/>
      <protection locked="0"/>
    </xf>
    <xf numFmtId="0" fontId="26" fillId="0" borderId="37" xfId="0" applyFont="1" applyFill="1" applyBorder="1" applyAlignment="1" applyProtection="1">
      <alignment/>
      <protection locked="0"/>
    </xf>
    <xf numFmtId="0" fontId="8" fillId="0" borderId="62" xfId="0" applyFont="1" applyBorder="1" applyAlignment="1" applyProtection="1">
      <alignment/>
      <protection locked="0"/>
    </xf>
    <xf numFmtId="0" fontId="0" fillId="34" borderId="48" xfId="0" applyFont="1" applyFill="1" applyBorder="1" applyAlignment="1" applyProtection="1">
      <alignment/>
      <protection locked="0"/>
    </xf>
    <xf numFmtId="14" fontId="0" fillId="0" borderId="20" xfId="0" applyNumberFormat="1" applyFont="1" applyBorder="1" applyAlignment="1" applyProtection="1">
      <alignment horizontal="left"/>
      <protection locked="0"/>
    </xf>
    <xf numFmtId="0" fontId="8" fillId="0" borderId="29" xfId="0" applyFont="1" applyBorder="1" applyAlignment="1" applyProtection="1">
      <alignment/>
      <protection locked="0"/>
    </xf>
    <xf numFmtId="0" fontId="8" fillId="0" borderId="29" xfId="0" applyFont="1" applyBorder="1" applyAlignment="1" applyProtection="1">
      <alignment/>
      <protection locked="0"/>
    </xf>
    <xf numFmtId="49" fontId="0" fillId="0" borderId="20" xfId="0" applyNumberFormat="1" applyFont="1" applyFill="1" applyBorder="1" applyAlignment="1" applyProtection="1">
      <alignment wrapText="1"/>
      <protection locked="0"/>
    </xf>
    <xf numFmtId="49" fontId="0" fillId="0" borderId="20" xfId="0" applyNumberFormat="1" applyFont="1" applyBorder="1" applyAlignment="1" applyProtection="1">
      <alignment/>
      <protection locked="0"/>
    </xf>
    <xf numFmtId="49" fontId="0" fillId="0" borderId="20" xfId="0" applyNumberFormat="1" applyFont="1" applyFill="1" applyBorder="1" applyAlignment="1" applyProtection="1">
      <alignment wrapText="1"/>
      <protection locked="0"/>
    </xf>
    <xf numFmtId="0" fontId="16" fillId="0" borderId="0" xfId="0" applyFont="1" applyAlignment="1" applyProtection="1">
      <alignment horizontal="center" vertical="top" wrapText="1"/>
      <protection locked="0"/>
    </xf>
    <xf numFmtId="0" fontId="14" fillId="0" borderId="63" xfId="0" applyFont="1" applyBorder="1" applyAlignment="1" applyProtection="1" quotePrefix="1">
      <alignment horizontal="center" vertical="center"/>
      <protection/>
    </xf>
    <xf numFmtId="0" fontId="0" fillId="0" borderId="63" xfId="0" applyFont="1" applyBorder="1" applyAlignment="1" applyProtection="1">
      <alignment horizontal="center" vertical="center"/>
      <protection/>
    </xf>
    <xf numFmtId="0" fontId="19" fillId="0" borderId="0" xfId="0" applyFont="1" applyAlignment="1" applyProtection="1">
      <alignment horizontal="center" vertical="center" textRotation="255"/>
      <protection/>
    </xf>
    <xf numFmtId="0" fontId="14" fillId="0" borderId="64" xfId="0" applyFont="1" applyBorder="1" applyAlignment="1" applyProtection="1" quotePrefix="1">
      <alignment horizontal="center" vertical="center" textRotation="255"/>
      <protection/>
    </xf>
    <xf numFmtId="0" fontId="14" fillId="0" borderId="0" xfId="0" applyFont="1" applyBorder="1" applyAlignment="1" applyProtection="1" quotePrefix="1">
      <alignment horizontal="center" vertical="center" textRotation="255"/>
      <protection/>
    </xf>
    <xf numFmtId="0" fontId="16" fillId="0" borderId="0" xfId="0" applyFont="1" applyAlignment="1" applyProtection="1">
      <alignment horizontal="center" vertical="top" wrapText="1"/>
      <protection/>
    </xf>
    <xf numFmtId="0" fontId="0" fillId="33" borderId="65" xfId="0" applyFont="1" applyFill="1" applyBorder="1" applyAlignment="1" applyProtection="1">
      <alignment vertical="center" wrapText="1"/>
      <protection/>
    </xf>
    <xf numFmtId="0" fontId="0" fillId="0" borderId="66"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26"/>
        </patternFill>
      </fill>
    </dxf>
    <dxf>
      <font>
        <color auto="1"/>
      </font>
      <fill>
        <patternFill>
          <bgColor indexed="33"/>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13</xdr:col>
      <xdr:colOff>19050</xdr:colOff>
      <xdr:row>39</xdr:row>
      <xdr:rowOff>19050</xdr:rowOff>
    </xdr:to>
    <xdr:sp macro="[0]!TextBox5_Click">
      <xdr:nvSpPr>
        <xdr:cNvPr id="1" name="Text Box 5"/>
        <xdr:cNvSpPr txBox="1">
          <a:spLocks noChangeArrowheads="1"/>
        </xdr:cNvSpPr>
      </xdr:nvSpPr>
      <xdr:spPr>
        <a:xfrm>
          <a:off x="28575" y="7848600"/>
          <a:ext cx="13468350" cy="495300"/>
        </a:xfrm>
        <a:prstGeom prst="rect">
          <a:avLst/>
        </a:prstGeom>
        <a:noFill/>
        <a:ln w="25400" cmpd="sng">
          <a:solidFill>
            <a:srgbClr val="FF0000"/>
          </a:solidFill>
          <a:headEnd type="none"/>
          <a:tailEnd type="none"/>
        </a:ln>
      </xdr:spPr>
      <xdr:txBody>
        <a:bodyPr vertOverflow="clip" wrap="square" lIns="36576" tIns="27432" rIns="36576" bIns="27432"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19050</xdr:rowOff>
    </xdr:from>
    <xdr:to>
      <xdr:col>3</xdr:col>
      <xdr:colOff>2819400</xdr:colOff>
      <xdr:row>12</xdr:row>
      <xdr:rowOff>152400</xdr:rowOff>
    </xdr:to>
    <xdr:sp macro="[0]!TextBox4_Click">
      <xdr:nvSpPr>
        <xdr:cNvPr id="2" name="Text_Box_Rev_Display"/>
        <xdr:cNvSpPr txBox="1">
          <a:spLocks noChangeArrowheads="1"/>
        </xdr:cNvSpPr>
      </xdr:nvSpPr>
      <xdr:spPr>
        <a:xfrm>
          <a:off x="28575" y="2247900"/>
          <a:ext cx="5191125" cy="533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FF"/>
              </a:solidFill>
              <a:latin typeface="Arial"/>
              <a:ea typeface="Arial"/>
              <a:cs typeface="Arial"/>
            </a:rPr>
            <a:t>Spreadsheet Revision No. 04</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409575</xdr:colOff>
      <xdr:row>9</xdr:row>
      <xdr:rowOff>0</xdr:rowOff>
    </xdr:from>
    <xdr:to>
      <xdr:col>5</xdr:col>
      <xdr:colOff>657225</xdr:colOff>
      <xdr:row>10</xdr:row>
      <xdr:rowOff>0</xdr:rowOff>
    </xdr:to>
    <xdr:sp>
      <xdr:nvSpPr>
        <xdr:cNvPr id="3" name="TextBoxDimsWholeNum"/>
        <xdr:cNvSpPr txBox="1">
          <a:spLocks noChangeArrowheads="1"/>
        </xdr:cNvSpPr>
      </xdr:nvSpPr>
      <xdr:spPr>
        <a:xfrm>
          <a:off x="2124075" y="2028825"/>
          <a:ext cx="439102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1034</xdr:row>
      <xdr:rowOff>0</xdr:rowOff>
    </xdr:from>
    <xdr:to>
      <xdr:col>5</xdr:col>
      <xdr:colOff>657225</xdr:colOff>
      <xdr:row>1034</xdr:row>
      <xdr:rowOff>0</xdr:rowOff>
    </xdr:to>
    <xdr:sp>
      <xdr:nvSpPr>
        <xdr:cNvPr id="4" name="Text Box 72"/>
        <xdr:cNvSpPr txBox="1">
          <a:spLocks noChangeArrowheads="1"/>
        </xdr:cNvSpPr>
      </xdr:nvSpPr>
      <xdr:spPr>
        <a:xfrm>
          <a:off x="2124075" y="171916725"/>
          <a:ext cx="43910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1034</xdr:row>
      <xdr:rowOff>0</xdr:rowOff>
    </xdr:from>
    <xdr:to>
      <xdr:col>5</xdr:col>
      <xdr:colOff>657225</xdr:colOff>
      <xdr:row>1034</xdr:row>
      <xdr:rowOff>0</xdr:rowOff>
    </xdr:to>
    <xdr:sp>
      <xdr:nvSpPr>
        <xdr:cNvPr id="5" name="Text Box 89"/>
        <xdr:cNvSpPr txBox="1">
          <a:spLocks noChangeArrowheads="1"/>
        </xdr:cNvSpPr>
      </xdr:nvSpPr>
      <xdr:spPr>
        <a:xfrm>
          <a:off x="2124075" y="171916725"/>
          <a:ext cx="43910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1034</xdr:row>
      <xdr:rowOff>0</xdr:rowOff>
    </xdr:from>
    <xdr:to>
      <xdr:col>5</xdr:col>
      <xdr:colOff>657225</xdr:colOff>
      <xdr:row>1034</xdr:row>
      <xdr:rowOff>0</xdr:rowOff>
    </xdr:to>
    <xdr:sp>
      <xdr:nvSpPr>
        <xdr:cNvPr id="6" name="TextBoxDimsWholeNum"/>
        <xdr:cNvSpPr txBox="1">
          <a:spLocks noChangeArrowheads="1"/>
        </xdr:cNvSpPr>
      </xdr:nvSpPr>
      <xdr:spPr>
        <a:xfrm>
          <a:off x="2124075" y="171916725"/>
          <a:ext cx="43910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1034</xdr:row>
      <xdr:rowOff>0</xdr:rowOff>
    </xdr:from>
    <xdr:to>
      <xdr:col>5</xdr:col>
      <xdr:colOff>657225</xdr:colOff>
      <xdr:row>1034</xdr:row>
      <xdr:rowOff>0</xdr:rowOff>
    </xdr:to>
    <xdr:sp>
      <xdr:nvSpPr>
        <xdr:cNvPr id="7" name="TextBoxDimsWholeNum"/>
        <xdr:cNvSpPr txBox="1">
          <a:spLocks noChangeArrowheads="1"/>
        </xdr:cNvSpPr>
      </xdr:nvSpPr>
      <xdr:spPr>
        <a:xfrm>
          <a:off x="2124075" y="171916725"/>
          <a:ext cx="43910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0</xdr:rowOff>
    </xdr:from>
    <xdr:to>
      <xdr:col>5</xdr:col>
      <xdr:colOff>657225</xdr:colOff>
      <xdr:row>10</xdr:row>
      <xdr:rowOff>0</xdr:rowOff>
    </xdr:to>
    <xdr:sp>
      <xdr:nvSpPr>
        <xdr:cNvPr id="8" name="Text Box 146"/>
        <xdr:cNvSpPr txBox="1">
          <a:spLocks noChangeArrowheads="1"/>
        </xdr:cNvSpPr>
      </xdr:nvSpPr>
      <xdr:spPr>
        <a:xfrm>
          <a:off x="2124075" y="2028825"/>
          <a:ext cx="439102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0</xdr:rowOff>
    </xdr:from>
    <xdr:to>
      <xdr:col>5</xdr:col>
      <xdr:colOff>657225</xdr:colOff>
      <xdr:row>10</xdr:row>
      <xdr:rowOff>0</xdr:rowOff>
    </xdr:to>
    <xdr:sp>
      <xdr:nvSpPr>
        <xdr:cNvPr id="9" name="Text Box 148"/>
        <xdr:cNvSpPr txBox="1">
          <a:spLocks noChangeArrowheads="1"/>
        </xdr:cNvSpPr>
      </xdr:nvSpPr>
      <xdr:spPr>
        <a:xfrm>
          <a:off x="2124075" y="2028825"/>
          <a:ext cx="439102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0</xdr:rowOff>
    </xdr:from>
    <xdr:to>
      <xdr:col>5</xdr:col>
      <xdr:colOff>657225</xdr:colOff>
      <xdr:row>10</xdr:row>
      <xdr:rowOff>0</xdr:rowOff>
    </xdr:to>
    <xdr:sp>
      <xdr:nvSpPr>
        <xdr:cNvPr id="10" name="TextBoxDimsWholeNum"/>
        <xdr:cNvSpPr txBox="1">
          <a:spLocks noChangeArrowheads="1"/>
        </xdr:cNvSpPr>
      </xdr:nvSpPr>
      <xdr:spPr>
        <a:xfrm>
          <a:off x="2124075" y="2028825"/>
          <a:ext cx="439102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0</xdr:rowOff>
    </xdr:from>
    <xdr:to>
      <xdr:col>5</xdr:col>
      <xdr:colOff>657225</xdr:colOff>
      <xdr:row>10</xdr:row>
      <xdr:rowOff>0</xdr:rowOff>
    </xdr:to>
    <xdr:sp>
      <xdr:nvSpPr>
        <xdr:cNvPr id="11" name="TextBoxDimsWholeNum"/>
        <xdr:cNvSpPr txBox="1">
          <a:spLocks noChangeArrowheads="1"/>
        </xdr:cNvSpPr>
      </xdr:nvSpPr>
      <xdr:spPr>
        <a:xfrm>
          <a:off x="2124075" y="2028825"/>
          <a:ext cx="439102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I1075"/>
  <sheetViews>
    <sheetView showGridLines="0" tabSelected="1" zoomScale="75" zoomScaleNormal="75" zoomScalePageLayoutView="0" workbookViewId="0" topLeftCell="A1">
      <pane ySplit="16" topLeftCell="A17" activePane="bottomLeft" state="frozen"/>
      <selection pane="topLeft" activeCell="A1" sqref="A1"/>
      <selection pane="bottomLeft" activeCell="D4" sqref="D4"/>
    </sheetView>
  </sheetViews>
  <sheetFormatPr defaultColWidth="9.140625" defaultRowHeight="12.75"/>
  <cols>
    <col min="1" max="1" width="12.57421875" style="18" customWidth="1"/>
    <col min="2" max="2" width="13.140625" style="18" customWidth="1"/>
    <col min="3" max="3" width="10.28125" style="18" customWidth="1"/>
    <col min="4" max="4" width="42.7109375" style="18" customWidth="1"/>
    <col min="5" max="5" width="9.140625" style="18" customWidth="1"/>
    <col min="6" max="6" width="13.8515625" style="18" customWidth="1"/>
    <col min="7" max="7" width="12.57421875" style="18" customWidth="1"/>
    <col min="8" max="8" width="12.7109375" style="18" customWidth="1"/>
    <col min="9" max="9" width="15.8515625" style="18" customWidth="1"/>
    <col min="10" max="10" width="11.00390625" style="18" customWidth="1"/>
    <col min="11" max="11" width="18.7109375" style="18" customWidth="1"/>
    <col min="12" max="12" width="15.7109375" style="18" customWidth="1"/>
    <col min="13" max="13" width="13.8515625" style="18" customWidth="1"/>
    <col min="14" max="15" width="9.140625" style="18" customWidth="1"/>
    <col min="16" max="17" width="0" style="18" hidden="1" customWidth="1"/>
    <col min="18" max="18" width="16.8515625" style="18" hidden="1" customWidth="1"/>
    <col min="19" max="20" width="0" style="18" hidden="1" customWidth="1"/>
    <col min="21" max="21" width="11.8515625" style="18" hidden="1" customWidth="1"/>
    <col min="22" max="22" width="18.28125" style="18" hidden="1" customWidth="1"/>
    <col min="23" max="37" width="0" style="18" hidden="1" customWidth="1"/>
    <col min="38" max="16384" width="9.140625" style="18" customWidth="1"/>
  </cols>
  <sheetData>
    <row r="1" spans="1:52" ht="17.25" thickBot="1" thickTop="1">
      <c r="A1" s="6"/>
      <c r="B1" s="6" t="s">
        <v>222</v>
      </c>
      <c r="C1" s="7"/>
      <c r="D1" s="7"/>
      <c r="E1" s="7"/>
      <c r="F1" s="7"/>
      <c r="G1" s="7"/>
      <c r="H1" s="8"/>
      <c r="I1" s="9" t="s">
        <v>14</v>
      </c>
      <c r="J1" s="10"/>
      <c r="K1" s="10"/>
      <c r="L1" s="10"/>
      <c r="M1" s="11"/>
      <c r="N1" s="12"/>
      <c r="O1" s="194" t="s">
        <v>71</v>
      </c>
      <c r="P1" s="13" t="s">
        <v>227</v>
      </c>
      <c r="Q1" s="14" t="s">
        <v>227</v>
      </c>
      <c r="R1" s="15" t="s">
        <v>140</v>
      </c>
      <c r="S1" s="16"/>
      <c r="T1" s="16"/>
      <c r="U1" s="16"/>
      <c r="V1" s="16"/>
      <c r="W1" s="16"/>
      <c r="X1" s="16"/>
      <c r="Y1" s="16"/>
      <c r="Z1" s="16"/>
      <c r="AA1" s="16"/>
      <c r="AB1" s="16"/>
      <c r="AC1" s="16"/>
      <c r="AD1" s="16"/>
      <c r="AE1" s="16"/>
      <c r="AF1" s="16"/>
      <c r="AG1" s="16"/>
      <c r="AH1" s="16"/>
      <c r="AI1" s="16"/>
      <c r="AJ1" s="16"/>
      <c r="AK1" s="17"/>
      <c r="AL1" s="6"/>
      <c r="AM1" s="6"/>
      <c r="AN1" s="6"/>
      <c r="AO1" s="6"/>
      <c r="AP1" s="6"/>
      <c r="AQ1" s="6"/>
      <c r="AR1" s="6"/>
      <c r="AS1" s="6"/>
      <c r="AT1" s="6"/>
      <c r="AU1" s="6"/>
      <c r="AV1" s="6"/>
      <c r="AW1" s="6"/>
      <c r="AX1" s="6"/>
      <c r="AY1" s="6"/>
      <c r="AZ1" s="6"/>
    </row>
    <row r="2" spans="1:52" ht="16.5" thickTop="1">
      <c r="A2" s="7"/>
      <c r="B2" s="19"/>
      <c r="C2" s="20" t="s">
        <v>12</v>
      </c>
      <c r="D2" s="184"/>
      <c r="E2" s="22"/>
      <c r="F2" s="23" t="s">
        <v>89</v>
      </c>
      <c r="G2" s="188"/>
      <c r="H2" s="7"/>
      <c r="I2" s="185" t="s">
        <v>258</v>
      </c>
      <c r="J2" s="24"/>
      <c r="K2" s="25"/>
      <c r="L2" s="25"/>
      <c r="M2" s="26"/>
      <c r="N2" s="12"/>
      <c r="O2" s="194"/>
      <c r="P2" s="27" t="s">
        <v>227</v>
      </c>
      <c r="Q2" s="27" t="s">
        <v>227</v>
      </c>
      <c r="R2" s="28" t="s">
        <v>228</v>
      </c>
      <c r="AL2" s="6"/>
      <c r="AM2" s="6"/>
      <c r="AN2" s="6"/>
      <c r="AO2" s="6"/>
      <c r="AP2" s="6"/>
      <c r="AQ2" s="6"/>
      <c r="AR2" s="6"/>
      <c r="AS2" s="6"/>
      <c r="AT2" s="6"/>
      <c r="AU2" s="6"/>
      <c r="AV2" s="6"/>
      <c r="AW2" s="6"/>
      <c r="AX2" s="6"/>
      <c r="AY2" s="6"/>
      <c r="AZ2" s="6"/>
    </row>
    <row r="3" spans="1:61" ht="16.5" thickBot="1">
      <c r="A3" s="6"/>
      <c r="B3" s="29"/>
      <c r="C3" s="30" t="s">
        <v>27</v>
      </c>
      <c r="D3" s="188" t="s">
        <v>261</v>
      </c>
      <c r="E3" s="31"/>
      <c r="F3" s="32" t="s">
        <v>88</v>
      </c>
      <c r="G3" s="33"/>
      <c r="H3" s="7"/>
      <c r="I3" s="185" t="s">
        <v>257</v>
      </c>
      <c r="J3" s="24"/>
      <c r="K3" s="25"/>
      <c r="L3" s="25"/>
      <c r="M3" s="26"/>
      <c r="N3" s="12"/>
      <c r="O3" s="194"/>
      <c r="P3" s="34" t="s">
        <v>227</v>
      </c>
      <c r="Q3" s="34" t="s">
        <v>227</v>
      </c>
      <c r="W3" s="35"/>
      <c r="X3" s="35"/>
      <c r="Y3" s="35"/>
      <c r="Z3" s="35"/>
      <c r="AA3" s="35"/>
      <c r="AB3" s="35"/>
      <c r="AC3" s="35"/>
      <c r="AD3" s="35"/>
      <c r="AE3" s="35"/>
      <c r="AF3" s="35"/>
      <c r="AG3" s="35"/>
      <c r="AH3" s="35"/>
      <c r="AI3" s="35"/>
      <c r="AJ3" s="35"/>
      <c r="AK3" s="35"/>
      <c r="AL3" s="6"/>
      <c r="AM3" s="6"/>
      <c r="AN3" s="6"/>
      <c r="AO3" s="6"/>
      <c r="AP3" s="6"/>
      <c r="AQ3" s="6"/>
      <c r="AR3" s="6"/>
      <c r="AS3" s="6"/>
      <c r="AT3" s="6"/>
      <c r="AU3" s="6"/>
      <c r="AV3" s="6"/>
      <c r="AW3" s="6"/>
      <c r="AX3" s="6"/>
      <c r="AY3" s="6"/>
      <c r="AZ3" s="6"/>
      <c r="BA3" s="35"/>
      <c r="BB3" s="35"/>
      <c r="BC3" s="35"/>
      <c r="BD3" s="35"/>
      <c r="BE3" s="35"/>
      <c r="BF3" s="35"/>
      <c r="BG3" s="35"/>
      <c r="BH3" s="35"/>
      <c r="BI3" s="35"/>
    </row>
    <row r="4" spans="1:61" ht="19.5" customHeight="1" thickBot="1">
      <c r="A4" s="36"/>
      <c r="B4" s="37"/>
      <c r="C4" s="38" t="s">
        <v>13</v>
      </c>
      <c r="D4" s="188"/>
      <c r="E4" s="22"/>
      <c r="F4" s="39"/>
      <c r="G4" s="40"/>
      <c r="H4" s="7"/>
      <c r="I4" s="186" t="s">
        <v>259</v>
      </c>
      <c r="J4" s="25"/>
      <c r="K4" s="25"/>
      <c r="L4" s="25"/>
      <c r="M4" s="26"/>
      <c r="N4" s="12"/>
      <c r="O4" s="194"/>
      <c r="P4" s="34" t="s">
        <v>227</v>
      </c>
      <c r="Q4" s="34" t="s">
        <v>227</v>
      </c>
      <c r="W4" s="35"/>
      <c r="X4" s="35"/>
      <c r="Y4" s="35"/>
      <c r="Z4" s="35"/>
      <c r="AA4" s="35"/>
      <c r="AB4" s="35"/>
      <c r="AC4" s="35"/>
      <c r="AD4" s="35"/>
      <c r="AE4" s="35"/>
      <c r="AF4" s="35"/>
      <c r="AG4" s="35"/>
      <c r="AH4" s="35"/>
      <c r="AI4" s="35"/>
      <c r="AJ4" s="35"/>
      <c r="AK4" s="35"/>
      <c r="AL4" s="6"/>
      <c r="AM4" s="6"/>
      <c r="AN4" s="6"/>
      <c r="AO4" s="6"/>
      <c r="AP4" s="6"/>
      <c r="AQ4" s="6"/>
      <c r="AR4" s="6"/>
      <c r="AS4" s="6"/>
      <c r="AT4" s="6"/>
      <c r="AU4" s="6"/>
      <c r="AV4" s="6"/>
      <c r="AW4" s="6"/>
      <c r="AX4" s="6"/>
      <c r="AY4" s="6"/>
      <c r="AZ4" s="6"/>
      <c r="BA4" s="35"/>
      <c r="BB4" s="35"/>
      <c r="BC4" s="35"/>
      <c r="BD4" s="35"/>
      <c r="BE4" s="35"/>
      <c r="BF4" s="35"/>
      <c r="BG4" s="35"/>
      <c r="BH4" s="35"/>
      <c r="BI4" s="35"/>
    </row>
    <row r="5" spans="1:52" ht="19.5" customHeight="1" thickBot="1">
      <c r="A5" s="42"/>
      <c r="B5" s="7"/>
      <c r="C5" s="6"/>
      <c r="D5" s="43"/>
      <c r="E5" s="6"/>
      <c r="F5" s="6"/>
      <c r="G5" s="6"/>
      <c r="H5" s="6"/>
      <c r="I5" s="186" t="s">
        <v>260</v>
      </c>
      <c r="K5" s="25"/>
      <c r="L5" s="25"/>
      <c r="M5" s="26"/>
      <c r="N5" s="12"/>
      <c r="O5" s="194"/>
      <c r="P5" s="34" t="s">
        <v>227</v>
      </c>
      <c r="Q5" s="34" t="s">
        <v>227</v>
      </c>
      <c r="AL5" s="6"/>
      <c r="AM5" s="6"/>
      <c r="AN5" s="6"/>
      <c r="AO5" s="6"/>
      <c r="AP5" s="6"/>
      <c r="AQ5" s="6"/>
      <c r="AR5" s="6"/>
      <c r="AS5" s="6"/>
      <c r="AT5" s="6"/>
      <c r="AU5" s="6"/>
      <c r="AV5" s="6"/>
      <c r="AW5" s="6"/>
      <c r="AX5" s="6"/>
      <c r="AY5" s="6"/>
      <c r="AZ5" s="6"/>
    </row>
    <row r="6" spans="1:52" ht="19.5" customHeight="1">
      <c r="A6" s="197" t="s">
        <v>97</v>
      </c>
      <c r="B6" s="44"/>
      <c r="C6" s="45"/>
      <c r="D6" s="46" t="str">
        <f>"Package Dimensions in "&amp;IF(A8="M","CM / IN",IF(A8="U","IN / CM","?"))</f>
        <v>Package Dimensions in IN / CM</v>
      </c>
      <c r="E6" s="47"/>
      <c r="F6" s="48" t="s">
        <v>87</v>
      </c>
      <c r="G6" s="49" t="str">
        <f>"            Weight In "&amp;IF(A8="M","KG / LB",IF(A8="U","LB / KG","?"))</f>
        <v>            Weight In LB / KG</v>
      </c>
      <c r="H6" s="50"/>
      <c r="I6" s="186"/>
      <c r="J6" s="25"/>
      <c r="K6" s="25"/>
      <c r="L6" s="25"/>
      <c r="M6" s="26"/>
      <c r="N6" s="12"/>
      <c r="O6" s="194"/>
      <c r="P6" s="34" t="s">
        <v>227</v>
      </c>
      <c r="Q6" s="34" t="s">
        <v>227</v>
      </c>
      <c r="X6" s="18" t="s">
        <v>142</v>
      </c>
      <c r="Y6" s="18" t="s">
        <v>143</v>
      </c>
      <c r="Z6" s="18" t="s">
        <v>144</v>
      </c>
      <c r="AA6" s="18" t="s">
        <v>213</v>
      </c>
      <c r="AB6" s="18" t="s">
        <v>146</v>
      </c>
      <c r="AC6" s="18" t="s">
        <v>147</v>
      </c>
      <c r="AD6" s="18" t="s">
        <v>148</v>
      </c>
      <c r="AE6" s="18" t="s">
        <v>149</v>
      </c>
      <c r="AF6" s="18" t="s">
        <v>150</v>
      </c>
      <c r="AL6" s="6"/>
      <c r="AM6" s="6"/>
      <c r="AN6" s="6"/>
      <c r="AO6" s="6"/>
      <c r="AP6" s="6"/>
      <c r="AQ6" s="6"/>
      <c r="AR6" s="6"/>
      <c r="AS6" s="6"/>
      <c r="AT6" s="6"/>
      <c r="AU6" s="6"/>
      <c r="AV6" s="6"/>
      <c r="AW6" s="6"/>
      <c r="AX6" s="6"/>
      <c r="AY6" s="6"/>
      <c r="AZ6" s="6"/>
    </row>
    <row r="7" spans="1:52" ht="19.5" customHeight="1" thickBot="1">
      <c r="A7" s="198"/>
      <c r="B7" s="51"/>
      <c r="C7" s="52" t="s">
        <v>19</v>
      </c>
      <c r="D7" s="53" t="s">
        <v>20</v>
      </c>
      <c r="E7" s="54" t="s">
        <v>21</v>
      </c>
      <c r="F7" s="55" t="str">
        <f>IF(A8="M","Meters / Feet",IF(A8="U","Feet / Meters","?"))</f>
        <v>Feet / Meters</v>
      </c>
      <c r="G7" s="52" t="s">
        <v>98</v>
      </c>
      <c r="H7" s="56" t="s">
        <v>99</v>
      </c>
      <c r="I7" s="41"/>
      <c r="J7" s="25"/>
      <c r="K7" s="25"/>
      <c r="L7" s="25"/>
      <c r="M7" s="26"/>
      <c r="N7" s="12"/>
      <c r="O7" s="194"/>
      <c r="P7" s="34" t="s">
        <v>227</v>
      </c>
      <c r="Q7" s="34" t="s">
        <v>227</v>
      </c>
      <c r="X7" s="18" t="s">
        <v>27</v>
      </c>
      <c r="Y7" s="18" t="s">
        <v>13</v>
      </c>
      <c r="Z7" s="18" t="s">
        <v>89</v>
      </c>
      <c r="AA7" s="18" t="s">
        <v>88</v>
      </c>
      <c r="AB7" s="18" t="s">
        <v>19</v>
      </c>
      <c r="AC7" s="18" t="s">
        <v>20</v>
      </c>
      <c r="AD7" s="18" t="s">
        <v>21</v>
      </c>
      <c r="AE7" s="18" t="s">
        <v>98</v>
      </c>
      <c r="AF7" s="18" t="s">
        <v>99</v>
      </c>
      <c r="AL7" s="6"/>
      <c r="AM7" s="6"/>
      <c r="AN7" s="6"/>
      <c r="AO7" s="6"/>
      <c r="AP7" s="6"/>
      <c r="AQ7" s="6"/>
      <c r="AR7" s="6"/>
      <c r="AS7" s="6"/>
      <c r="AT7" s="6"/>
      <c r="AU7" s="6"/>
      <c r="AV7" s="6"/>
      <c r="AW7" s="6"/>
      <c r="AX7" s="6"/>
      <c r="AY7" s="6"/>
      <c r="AZ7" s="6"/>
    </row>
    <row r="8" spans="1:52" ht="15.75" customHeight="1">
      <c r="A8" s="21" t="s">
        <v>254</v>
      </c>
      <c r="B8" s="57" t="str">
        <f>IF(A8="M","Metric:  ",IF(A8="U","U.S.:  ","?  "))</f>
        <v>U.S.:  </v>
      </c>
      <c r="C8" s="58"/>
      <c r="D8" s="58"/>
      <c r="E8" s="58"/>
      <c r="F8" s="59">
        <f>IF(OR(A8="U",A8="M"),C8*D8*E8/$S$9,"")</f>
        <v>0</v>
      </c>
      <c r="G8" s="58"/>
      <c r="H8" s="58"/>
      <c r="I8" s="41"/>
      <c r="J8" s="60" t="s">
        <v>15</v>
      </c>
      <c r="K8" s="61" t="str">
        <f>"  "&amp;AssignedPkgNo</f>
        <v>  </v>
      </c>
      <c r="L8" s="25"/>
      <c r="M8" s="26"/>
      <c r="N8" s="12"/>
      <c r="O8" s="194"/>
      <c r="P8" s="34" t="s">
        <v>227</v>
      </c>
      <c r="Q8" s="34" t="s">
        <v>227</v>
      </c>
      <c r="R8" s="18" t="s">
        <v>83</v>
      </c>
      <c r="S8" s="18" t="s">
        <v>85</v>
      </c>
      <c r="T8" s="18" t="s">
        <v>86</v>
      </c>
      <c r="U8" s="18" t="s">
        <v>84</v>
      </c>
      <c r="X8" s="62" t="str">
        <f ca="1">IF(ISBLANK(INDIRECT(X6))," ",INDIRECT(X6))</f>
        <v>387T</v>
      </c>
      <c r="Y8" s="62" t="str">
        <f aca="true" ca="1" t="shared" si="0" ref="Y8:AF8">IF(ISBLANK(INDIRECT(Y6))," ",INDIRECT(Y6))</f>
        <v> </v>
      </c>
      <c r="Z8" s="62" t="str">
        <f ca="1" t="shared" si="0"/>
        <v> </v>
      </c>
      <c r="AA8" s="62" t="str">
        <f ca="1" t="shared" si="0"/>
        <v>??</v>
      </c>
      <c r="AB8" s="62" t="str">
        <f ca="1" t="shared" si="0"/>
        <v> </v>
      </c>
      <c r="AC8" s="62" t="str">
        <f ca="1" t="shared" si="0"/>
        <v> </v>
      </c>
      <c r="AD8" s="62" t="str">
        <f ca="1" t="shared" si="0"/>
        <v> </v>
      </c>
      <c r="AE8" s="62" t="str">
        <f ca="1" t="shared" si="0"/>
        <v> </v>
      </c>
      <c r="AF8" s="62" t="str">
        <f ca="1" t="shared" si="0"/>
        <v> </v>
      </c>
      <c r="AL8" s="6"/>
      <c r="AM8" s="6"/>
      <c r="AN8" s="6"/>
      <c r="AO8" s="6"/>
      <c r="AP8" s="6"/>
      <c r="AQ8" s="6"/>
      <c r="AR8" s="6"/>
      <c r="AS8" s="6"/>
      <c r="AT8" s="6"/>
      <c r="AU8" s="6"/>
      <c r="AV8" s="6"/>
      <c r="AW8" s="6"/>
      <c r="AX8" s="6"/>
      <c r="AY8" s="6"/>
      <c r="AZ8" s="6"/>
    </row>
    <row r="9" spans="1:52" ht="15.75" customHeight="1" thickBot="1">
      <c r="A9" s="6"/>
      <c r="B9" s="63" t="str">
        <f>IF(A8="M","U.S.:  ",IF(A8="U","Metric:  ","?  "))</f>
        <v>Metric:  </v>
      </c>
      <c r="C9" s="64">
        <f ca="1">IF(CELL("type",C8)="l"," ^-- Error",C8*$R$9)</f>
        <v>0</v>
      </c>
      <c r="D9" s="65">
        <f ca="1">IF(CELL("type",D8)="l"," ^-- Error",D8*$R$9)</f>
        <v>0</v>
      </c>
      <c r="E9" s="65">
        <f ca="1">IF(CELL("type",E8)="l"," ^-- Error",E8*$R$9)</f>
        <v>0</v>
      </c>
      <c r="F9" s="66">
        <f>IF(ISNUMBER(F8),F8*$T$9,0)</f>
        <v>0</v>
      </c>
      <c r="G9" s="67">
        <f ca="1">IF(CELL("type",G8)="l"," ^-- Error",ROUND(G8*$U$9,IF(G8*$U$9&lt;=0.5,1,0)))</f>
        <v>0</v>
      </c>
      <c r="H9" s="67">
        <f ca="1">IF(CELL("type",H8)="l"," ^-- Error",ROUND(H8*$U$9,IF(H8*$U$9&lt;=0.5,1,0)))</f>
        <v>0</v>
      </c>
      <c r="I9" s="41"/>
      <c r="J9" s="60" t="s">
        <v>16</v>
      </c>
      <c r="K9" s="61" t="str">
        <f>"  "&amp;ROUND(IF(LEFT(PkgUnits,1)="U",G9,PkgGrWgt),0)</f>
        <v>  0</v>
      </c>
      <c r="L9" s="25"/>
      <c r="M9" s="26"/>
      <c r="N9" s="12"/>
      <c r="O9" s="194"/>
      <c r="P9" s="34" t="s">
        <v>227</v>
      </c>
      <c r="Q9" s="34" t="s">
        <v>227</v>
      </c>
      <c r="R9" s="18">
        <f>IF(A8="U",2.54,IF(A8="M",0.3937,0))</f>
        <v>2.54</v>
      </c>
      <c r="S9" s="18">
        <f>IF(A8="U",1728,IF(A8="M",1000000,1))</f>
        <v>1728</v>
      </c>
      <c r="T9" s="18">
        <f>IF(A8="U",0.0283168,IF(A8="M",35.3147,1))</f>
        <v>0.0283168</v>
      </c>
      <c r="U9" s="18">
        <f>IF(A8="U",0.45359,IF(A8="M",2.205,0))</f>
        <v>0.45359</v>
      </c>
      <c r="X9" s="62"/>
      <c r="AL9" s="6"/>
      <c r="AM9" s="6"/>
      <c r="AN9" s="6"/>
      <c r="AO9" s="6"/>
      <c r="AP9" s="6"/>
      <c r="AQ9" s="6"/>
      <c r="AR9" s="6"/>
      <c r="AS9" s="6"/>
      <c r="AT9" s="6"/>
      <c r="AU9" s="6"/>
      <c r="AV9" s="6"/>
      <c r="AW9" s="6"/>
      <c r="AX9" s="6"/>
      <c r="AY9" s="6"/>
      <c r="AZ9" s="6"/>
    </row>
    <row r="10" spans="1:52" ht="15.75" customHeight="1">
      <c r="A10" s="6"/>
      <c r="B10" s="68"/>
      <c r="C10" s="6"/>
      <c r="D10" s="6"/>
      <c r="E10" s="6"/>
      <c r="F10" s="69"/>
      <c r="G10" s="69"/>
      <c r="H10" s="6"/>
      <c r="I10" s="41"/>
      <c r="J10" s="60" t="s">
        <v>17</v>
      </c>
      <c r="K10" s="61" t="str">
        <f>"  "&amp;ROUND(IF(LEFT(PkgUnits,1)="U",C9,PkgLth),0)&amp;"  X  "&amp;ROUND(IF(LEFT(PkgUnits,1)="U",D9,PkgWth),0)&amp;"  X  "&amp;ROUND(IF(LEFT(PkgUnits,1)="U",E9,PkgHgt),0)</f>
        <v>  0  X  0  X  0</v>
      </c>
      <c r="L10" s="25"/>
      <c r="M10" s="26"/>
      <c r="N10" s="12"/>
      <c r="O10" s="194"/>
      <c r="P10" s="34" t="s">
        <v>227</v>
      </c>
      <c r="Q10" s="34" t="s">
        <v>227</v>
      </c>
      <c r="X10" s="62"/>
      <c r="AL10" s="6"/>
      <c r="AM10" s="6"/>
      <c r="AN10" s="6"/>
      <c r="AO10" s="6"/>
      <c r="AP10" s="6"/>
      <c r="AQ10" s="6"/>
      <c r="AR10" s="6"/>
      <c r="AS10" s="6"/>
      <c r="AT10" s="6"/>
      <c r="AU10" s="6"/>
      <c r="AV10" s="6"/>
      <c r="AW10" s="6"/>
      <c r="AX10" s="6"/>
      <c r="AY10" s="6"/>
      <c r="AZ10" s="6"/>
    </row>
    <row r="11" spans="1:52" ht="15.75" customHeight="1">
      <c r="A11" s="70"/>
      <c r="B11" s="70"/>
      <c r="C11" s="70"/>
      <c r="D11" s="70"/>
      <c r="E11" s="6"/>
      <c r="F11" s="196"/>
      <c r="G11" s="196"/>
      <c r="H11" s="6"/>
      <c r="I11" s="41"/>
      <c r="J11" s="60" t="s">
        <v>4</v>
      </c>
      <c r="K11" s="61"/>
      <c r="L11" s="25"/>
      <c r="M11" s="26"/>
      <c r="N11" s="12"/>
      <c r="O11" s="194"/>
      <c r="P11" s="34" t="s">
        <v>227</v>
      </c>
      <c r="Q11" s="34" t="s">
        <v>227</v>
      </c>
      <c r="AL11" s="6"/>
      <c r="AM11" s="6"/>
      <c r="AN11" s="6"/>
      <c r="AO11" s="6"/>
      <c r="AP11" s="6"/>
      <c r="AQ11" s="6"/>
      <c r="AR11" s="6"/>
      <c r="AS11" s="6"/>
      <c r="AT11" s="6"/>
      <c r="AU11" s="6"/>
      <c r="AV11" s="6"/>
      <c r="AW11" s="6"/>
      <c r="AX11" s="6"/>
      <c r="AY11" s="6"/>
      <c r="AZ11" s="6"/>
    </row>
    <row r="12" spans="1:52" ht="15.75" customHeight="1">
      <c r="A12" s="70"/>
      <c r="B12" s="70"/>
      <c r="C12" s="70"/>
      <c r="D12" s="70"/>
      <c r="E12" s="6"/>
      <c r="F12" s="196"/>
      <c r="G12" s="196"/>
      <c r="H12" s="6"/>
      <c r="I12" s="41"/>
      <c r="J12" s="25"/>
      <c r="K12" s="61"/>
      <c r="L12" s="25"/>
      <c r="M12" s="26"/>
      <c r="N12" s="12"/>
      <c r="O12" s="194"/>
      <c r="P12" s="34" t="s">
        <v>227</v>
      </c>
      <c r="Q12" s="34" t="s">
        <v>227</v>
      </c>
      <c r="X12" s="18" t="s">
        <v>18</v>
      </c>
      <c r="Y12" s="18" t="s">
        <v>31</v>
      </c>
      <c r="Z12" s="18" t="s">
        <v>26</v>
      </c>
      <c r="AA12" s="18" t="s">
        <v>217</v>
      </c>
      <c r="AB12" s="18" t="s">
        <v>36</v>
      </c>
      <c r="AC12" s="18" t="s">
        <v>32</v>
      </c>
      <c r="AD12" s="18" t="s">
        <v>34</v>
      </c>
      <c r="AE12" s="18" t="s">
        <v>220</v>
      </c>
      <c r="AF12" s="18" t="s">
        <v>208</v>
      </c>
      <c r="AG12" s="18" t="s">
        <v>114</v>
      </c>
      <c r="AH12" s="18" t="s">
        <v>23</v>
      </c>
      <c r="AI12" s="18" t="s">
        <v>29</v>
      </c>
      <c r="AL12" s="6"/>
      <c r="AM12" s="6"/>
      <c r="AN12" s="6"/>
      <c r="AO12" s="6"/>
      <c r="AP12" s="6"/>
      <c r="AQ12" s="6"/>
      <c r="AR12" s="6"/>
      <c r="AS12" s="6"/>
      <c r="AT12" s="6"/>
      <c r="AU12" s="6"/>
      <c r="AV12" s="6"/>
      <c r="AW12" s="6"/>
      <c r="AX12" s="6"/>
      <c r="AY12" s="6"/>
      <c r="AZ12" s="6"/>
    </row>
    <row r="13" spans="1:52" ht="15.75" customHeight="1" thickBot="1">
      <c r="A13" s="70"/>
      <c r="B13" s="6"/>
      <c r="C13" s="70"/>
      <c r="D13" s="70"/>
      <c r="E13" s="6"/>
      <c r="F13" s="196"/>
      <c r="G13" s="196"/>
      <c r="H13" s="6"/>
      <c r="I13" s="71"/>
      <c r="J13" s="72"/>
      <c r="K13" s="72"/>
      <c r="L13" s="72"/>
      <c r="M13" s="73"/>
      <c r="N13" s="12"/>
      <c r="O13" s="194"/>
      <c r="P13" s="34" t="s">
        <v>227</v>
      </c>
      <c r="Q13" s="34" t="s">
        <v>227</v>
      </c>
      <c r="AL13" s="6"/>
      <c r="AM13" s="6"/>
      <c r="AN13" s="6"/>
      <c r="AO13" s="6"/>
      <c r="AP13" s="6"/>
      <c r="AQ13" s="6"/>
      <c r="AR13" s="6"/>
      <c r="AS13" s="6"/>
      <c r="AT13" s="6"/>
      <c r="AU13" s="6"/>
      <c r="AV13" s="6"/>
      <c r="AW13" s="6"/>
      <c r="AX13" s="6"/>
      <c r="AY13" s="6"/>
      <c r="AZ13" s="6"/>
    </row>
    <row r="14" spans="1:52" ht="16.5" thickTop="1">
      <c r="A14" s="74" t="s">
        <v>256</v>
      </c>
      <c r="B14" s="75"/>
      <c r="C14" s="76"/>
      <c r="D14" s="77"/>
      <c r="E14" s="78" t="s">
        <v>219</v>
      </c>
      <c r="F14" s="79"/>
      <c r="G14" s="75"/>
      <c r="H14" s="75"/>
      <c r="I14" s="80"/>
      <c r="J14" s="81"/>
      <c r="K14" s="78" t="s">
        <v>245</v>
      </c>
      <c r="L14" s="75"/>
      <c r="M14" s="75"/>
      <c r="N14" s="12"/>
      <c r="O14" s="194"/>
      <c r="P14" s="34" t="s">
        <v>227</v>
      </c>
      <c r="Q14" s="34" t="s">
        <v>227</v>
      </c>
      <c r="R14" s="82"/>
      <c r="T14" s="83"/>
      <c r="U14" s="84"/>
      <c r="Y14" s="84"/>
      <c r="Z14" s="84"/>
      <c r="AA14" s="84"/>
      <c r="AB14" s="84"/>
      <c r="AC14" s="84"/>
      <c r="AL14" s="6"/>
      <c r="AM14" s="6"/>
      <c r="AN14" s="6"/>
      <c r="AO14" s="6"/>
      <c r="AP14" s="6"/>
      <c r="AQ14" s="6"/>
      <c r="AR14" s="6"/>
      <c r="AS14" s="6"/>
      <c r="AT14" s="6"/>
      <c r="AU14" s="6"/>
      <c r="AV14" s="6"/>
      <c r="AW14" s="6"/>
      <c r="AX14" s="6"/>
      <c r="AY14" s="6"/>
      <c r="AZ14" s="6"/>
    </row>
    <row r="15" spans="1:52" ht="15.75">
      <c r="A15" s="85" t="s">
        <v>37</v>
      </c>
      <c r="B15" s="86" t="str">
        <f>IF(ThisFileShipPackType="Pack","Packed",IF(ThisFileShipPackType="Ship","Supplied","  ??"))</f>
        <v>Packed</v>
      </c>
      <c r="C15" s="87" t="s">
        <v>30</v>
      </c>
      <c r="D15" s="88"/>
      <c r="E15" s="89" t="s">
        <v>218</v>
      </c>
      <c r="F15" s="90" t="s">
        <v>139</v>
      </c>
      <c r="G15" s="91" t="s">
        <v>22</v>
      </c>
      <c r="H15" s="89" t="s">
        <v>33</v>
      </c>
      <c r="I15" s="89" t="s">
        <v>24</v>
      </c>
      <c r="J15" s="92" t="s">
        <v>22</v>
      </c>
      <c r="K15" s="91" t="s">
        <v>246</v>
      </c>
      <c r="L15" s="91" t="s">
        <v>35</v>
      </c>
      <c r="M15" s="86"/>
      <c r="N15" s="12"/>
      <c r="O15" s="194"/>
      <c r="P15" s="34" t="s">
        <v>227</v>
      </c>
      <c r="Q15" s="34" t="s">
        <v>227</v>
      </c>
      <c r="R15" s="93"/>
      <c r="T15" s="93"/>
      <c r="U15" s="84"/>
      <c r="Y15" s="84"/>
      <c r="Z15" s="84"/>
      <c r="AA15" s="84"/>
      <c r="AB15" s="84"/>
      <c r="AC15" s="84" t="s">
        <v>22</v>
      </c>
      <c r="AD15" s="18" t="s">
        <v>24</v>
      </c>
      <c r="AL15" s="6"/>
      <c r="AM15" s="6"/>
      <c r="AN15" s="6"/>
      <c r="AO15" s="6"/>
      <c r="AP15" s="6"/>
      <c r="AQ15" s="6"/>
      <c r="AR15" s="6"/>
      <c r="AS15" s="6"/>
      <c r="AT15" s="6"/>
      <c r="AU15" s="6"/>
      <c r="AV15" s="6"/>
      <c r="AW15" s="6"/>
      <c r="AX15" s="6"/>
      <c r="AY15" s="6"/>
      <c r="AZ15" s="6"/>
    </row>
    <row r="16" spans="1:52" ht="16.5" thickBot="1">
      <c r="A16" s="94" t="s">
        <v>38</v>
      </c>
      <c r="B16" s="95" t="s">
        <v>18</v>
      </c>
      <c r="C16" s="96" t="s">
        <v>31</v>
      </c>
      <c r="D16" s="97" t="s">
        <v>26</v>
      </c>
      <c r="E16" s="98" t="s">
        <v>217</v>
      </c>
      <c r="F16" s="99" t="s">
        <v>36</v>
      </c>
      <c r="G16" s="100" t="s">
        <v>32</v>
      </c>
      <c r="H16" s="98" t="s">
        <v>34</v>
      </c>
      <c r="I16" s="98" t="s">
        <v>220</v>
      </c>
      <c r="J16" s="97" t="s">
        <v>221</v>
      </c>
      <c r="K16" s="98" t="s">
        <v>247</v>
      </c>
      <c r="L16" s="100" t="s">
        <v>23</v>
      </c>
      <c r="M16" s="98" t="s">
        <v>29</v>
      </c>
      <c r="N16" s="12"/>
      <c r="O16" s="194"/>
      <c r="P16" s="34" t="s">
        <v>227</v>
      </c>
      <c r="Q16" s="34" t="s">
        <v>227</v>
      </c>
      <c r="R16" s="18" t="s">
        <v>209</v>
      </c>
      <c r="S16" s="18" t="s">
        <v>210</v>
      </c>
      <c r="T16" s="18" t="s">
        <v>211</v>
      </c>
      <c r="U16" s="18" t="s">
        <v>212</v>
      </c>
      <c r="V16" s="18" t="s">
        <v>214</v>
      </c>
      <c r="W16" s="18" t="s">
        <v>216</v>
      </c>
      <c r="X16" s="18" t="s">
        <v>27</v>
      </c>
      <c r="Y16" s="18" t="s">
        <v>13</v>
      </c>
      <c r="Z16" s="18" t="s">
        <v>88</v>
      </c>
      <c r="AA16" s="18" t="s">
        <v>89</v>
      </c>
      <c r="AB16" s="18" t="s">
        <v>217</v>
      </c>
      <c r="AC16" s="18" t="s">
        <v>221</v>
      </c>
      <c r="AD16" s="18" t="s">
        <v>220</v>
      </c>
      <c r="AE16" s="18" t="s">
        <v>29</v>
      </c>
      <c r="AF16" s="18" t="s">
        <v>18</v>
      </c>
      <c r="AG16" s="18" t="s">
        <v>19</v>
      </c>
      <c r="AH16" s="18" t="s">
        <v>20</v>
      </c>
      <c r="AI16" s="18" t="s">
        <v>21</v>
      </c>
      <c r="AJ16" s="18" t="s">
        <v>98</v>
      </c>
      <c r="AK16" s="18" t="s">
        <v>99</v>
      </c>
      <c r="AL16" s="6"/>
      <c r="AM16" s="6"/>
      <c r="AN16" s="6"/>
      <c r="AO16" s="6"/>
      <c r="AP16" s="6"/>
      <c r="AQ16" s="6"/>
      <c r="AR16" s="6"/>
      <c r="AS16" s="6"/>
      <c r="AT16" s="6"/>
      <c r="AU16" s="6"/>
      <c r="AV16" s="6"/>
      <c r="AW16" s="6"/>
      <c r="AX16" s="6"/>
      <c r="AY16" s="6"/>
      <c r="AZ16" s="6"/>
    </row>
    <row r="17" spans="1:52" ht="15.75" customHeight="1">
      <c r="A17" s="101"/>
      <c r="C17" s="103"/>
      <c r="D17" s="103"/>
      <c r="E17" s="102"/>
      <c r="F17" s="103"/>
      <c r="G17" s="103"/>
      <c r="H17" s="103"/>
      <c r="I17" s="103"/>
      <c r="J17" s="103"/>
      <c r="K17" s="103"/>
      <c r="L17" s="103"/>
      <c r="M17" s="103"/>
      <c r="N17" s="12"/>
      <c r="O17" s="194"/>
      <c r="P17" s="34" t="s">
        <v>227</v>
      </c>
      <c r="Q17" s="34" t="s">
        <v>227</v>
      </c>
      <c r="R17" s="104">
        <f aca="true" t="shared" si="1" ref="R17:R39">COUNTA(A17:E17,G17)</f>
        <v>0</v>
      </c>
      <c r="S17" s="104">
        <f aca="true" t="shared" si="2" ref="S17:S39">IF(AND(COUNTA(A17:M17)&gt;2,$R17&lt;5),1,0)</f>
        <v>0</v>
      </c>
      <c r="T17" s="105">
        <f aca="true" t="shared" si="3" ref="T17:T39">COUNTA(I17:J17,M17)</f>
        <v>0</v>
      </c>
      <c r="U17" s="106">
        <f aca="true" t="shared" si="4" ref="U17:U39">IF(AND(COUNTA(A17:M17)&gt;2,$T17=0),1,0)</f>
        <v>0</v>
      </c>
      <c r="V17" s="107" t="s">
        <v>215</v>
      </c>
      <c r="W17" s="101"/>
      <c r="X17" s="108"/>
      <c r="Y17" s="109"/>
      <c r="Z17" s="109"/>
      <c r="AA17" s="109"/>
      <c r="AB17" s="109"/>
      <c r="AC17" s="109"/>
      <c r="AD17" s="109"/>
      <c r="AE17" s="109"/>
      <c r="AF17" s="109"/>
      <c r="AG17" s="109"/>
      <c r="AH17" s="109"/>
      <c r="AI17" s="109"/>
      <c r="AL17" s="6"/>
      <c r="AM17" s="6"/>
      <c r="AN17" s="6"/>
      <c r="AO17" s="6"/>
      <c r="AP17" s="6"/>
      <c r="AQ17" s="6"/>
      <c r="AR17" s="6"/>
      <c r="AS17" s="6"/>
      <c r="AT17" s="6"/>
      <c r="AU17" s="6"/>
      <c r="AV17" s="6"/>
      <c r="AW17" s="6"/>
      <c r="AX17" s="6"/>
      <c r="AY17" s="6"/>
      <c r="AZ17" s="6"/>
    </row>
    <row r="18" spans="1:52" ht="15.75">
      <c r="A18" s="101"/>
      <c r="B18" s="102"/>
      <c r="C18" s="103"/>
      <c r="D18" s="187"/>
      <c r="E18" s="102"/>
      <c r="F18" s="103"/>
      <c r="G18" s="103"/>
      <c r="H18" s="103"/>
      <c r="I18" s="103"/>
      <c r="J18" s="103"/>
      <c r="K18" s="103"/>
      <c r="L18" s="103"/>
      <c r="M18" s="103"/>
      <c r="N18" s="12"/>
      <c r="O18" s="194"/>
      <c r="P18" s="34" t="s">
        <v>227</v>
      </c>
      <c r="Q18" s="34" t="s">
        <v>227</v>
      </c>
      <c r="R18" s="104">
        <f t="shared" si="1"/>
        <v>0</v>
      </c>
      <c r="S18" s="104">
        <f t="shared" si="2"/>
        <v>0</v>
      </c>
      <c r="T18" s="105">
        <f t="shared" si="3"/>
        <v>0</v>
      </c>
      <c r="U18" s="106">
        <f t="shared" si="4"/>
        <v>0</v>
      </c>
      <c r="W18" s="101"/>
      <c r="X18" s="108"/>
      <c r="Y18" s="109"/>
      <c r="Z18" s="109"/>
      <c r="AA18" s="109"/>
      <c r="AB18" s="109"/>
      <c r="AC18" s="109"/>
      <c r="AD18" s="109"/>
      <c r="AE18" s="109"/>
      <c r="AF18" s="109"/>
      <c r="AG18" s="109"/>
      <c r="AH18" s="109"/>
      <c r="AI18" s="109"/>
      <c r="AL18" s="6"/>
      <c r="AM18" s="6"/>
      <c r="AN18" s="6"/>
      <c r="AO18" s="6"/>
      <c r="AP18" s="6"/>
      <c r="AQ18" s="6"/>
      <c r="AR18" s="6"/>
      <c r="AS18" s="6"/>
      <c r="AT18" s="6"/>
      <c r="AU18" s="6"/>
      <c r="AV18" s="6"/>
      <c r="AW18" s="6"/>
      <c r="AX18" s="6"/>
      <c r="AY18" s="6"/>
      <c r="AZ18" s="6"/>
    </row>
    <row r="19" spans="1:52" ht="15.75">
      <c r="A19" s="101"/>
      <c r="B19" s="102"/>
      <c r="C19" s="103"/>
      <c r="D19" s="103"/>
      <c r="E19" s="102"/>
      <c r="F19" s="103"/>
      <c r="G19" s="103"/>
      <c r="H19" s="103"/>
      <c r="I19" s="103"/>
      <c r="J19" s="103"/>
      <c r="K19" s="103"/>
      <c r="L19" s="103"/>
      <c r="M19" s="103"/>
      <c r="N19" s="12"/>
      <c r="O19" s="194"/>
      <c r="P19" s="34" t="s">
        <v>227</v>
      </c>
      <c r="Q19" s="34" t="s">
        <v>227</v>
      </c>
      <c r="R19" s="104">
        <f t="shared" si="1"/>
        <v>0</v>
      </c>
      <c r="S19" s="104">
        <f t="shared" si="2"/>
        <v>0</v>
      </c>
      <c r="T19" s="105">
        <f t="shared" si="3"/>
        <v>0</v>
      </c>
      <c r="U19" s="106">
        <f t="shared" si="4"/>
        <v>0</v>
      </c>
      <c r="W19" s="101"/>
      <c r="X19" s="108"/>
      <c r="Y19" s="109"/>
      <c r="Z19" s="109"/>
      <c r="AA19" s="109"/>
      <c r="AB19" s="109"/>
      <c r="AC19" s="109"/>
      <c r="AD19" s="109"/>
      <c r="AE19" s="109"/>
      <c r="AF19" s="109"/>
      <c r="AG19" s="109"/>
      <c r="AH19" s="109"/>
      <c r="AI19" s="109"/>
      <c r="AL19" s="6"/>
      <c r="AM19" s="6"/>
      <c r="AN19" s="6"/>
      <c r="AO19" s="6"/>
      <c r="AP19" s="6"/>
      <c r="AQ19" s="6"/>
      <c r="AR19" s="6"/>
      <c r="AS19" s="6"/>
      <c r="AT19" s="6"/>
      <c r="AU19" s="6"/>
      <c r="AV19" s="6"/>
      <c r="AW19" s="6"/>
      <c r="AX19" s="6"/>
      <c r="AY19" s="6"/>
      <c r="AZ19" s="6"/>
    </row>
    <row r="20" spans="1:52" ht="15.75">
      <c r="A20" s="101"/>
      <c r="B20" s="102"/>
      <c r="C20" s="103"/>
      <c r="D20" s="187"/>
      <c r="E20" s="102"/>
      <c r="F20" s="103"/>
      <c r="G20" s="103"/>
      <c r="H20" s="103"/>
      <c r="I20" s="103"/>
      <c r="J20" s="103"/>
      <c r="K20" s="103"/>
      <c r="L20" s="103"/>
      <c r="M20" s="103"/>
      <c r="N20" s="12"/>
      <c r="O20" s="194"/>
      <c r="P20" s="34" t="s">
        <v>227</v>
      </c>
      <c r="Q20" s="34" t="s">
        <v>227</v>
      </c>
      <c r="R20" s="104">
        <f t="shared" si="1"/>
        <v>0</v>
      </c>
      <c r="S20" s="104">
        <f t="shared" si="2"/>
        <v>0</v>
      </c>
      <c r="T20" s="105">
        <f t="shared" si="3"/>
        <v>0</v>
      </c>
      <c r="U20" s="106">
        <f t="shared" si="4"/>
        <v>0</v>
      </c>
      <c r="W20" s="101"/>
      <c r="X20" s="108"/>
      <c r="Y20" s="109"/>
      <c r="Z20" s="109"/>
      <c r="AA20" s="109"/>
      <c r="AB20" s="109"/>
      <c r="AC20" s="109"/>
      <c r="AD20" s="109"/>
      <c r="AE20" s="109"/>
      <c r="AF20" s="109"/>
      <c r="AG20" s="109"/>
      <c r="AH20" s="109"/>
      <c r="AI20" s="109"/>
      <c r="AL20" s="6"/>
      <c r="AM20" s="6"/>
      <c r="AN20" s="6"/>
      <c r="AO20" s="6"/>
      <c r="AP20" s="6"/>
      <c r="AQ20" s="6"/>
      <c r="AR20" s="6"/>
      <c r="AS20" s="6"/>
      <c r="AT20" s="6"/>
      <c r="AU20" s="6"/>
      <c r="AV20" s="6"/>
      <c r="AW20" s="6"/>
      <c r="AX20" s="6"/>
      <c r="AY20" s="6"/>
      <c r="AZ20" s="6"/>
    </row>
    <row r="21" spans="1:52" ht="15.75">
      <c r="A21" s="101"/>
      <c r="B21" s="102"/>
      <c r="C21" s="103"/>
      <c r="D21" s="103"/>
      <c r="E21" s="102"/>
      <c r="F21" s="103"/>
      <c r="G21" s="103"/>
      <c r="H21" s="103"/>
      <c r="I21" s="103"/>
      <c r="J21" s="103"/>
      <c r="K21" s="102"/>
      <c r="L21" s="103"/>
      <c r="M21" s="103"/>
      <c r="N21" s="12"/>
      <c r="O21" s="194"/>
      <c r="P21" s="34" t="s">
        <v>227</v>
      </c>
      <c r="Q21" s="34" t="s">
        <v>227</v>
      </c>
      <c r="R21" s="104">
        <f t="shared" si="1"/>
        <v>0</v>
      </c>
      <c r="S21" s="104">
        <f t="shared" si="2"/>
        <v>0</v>
      </c>
      <c r="T21" s="105">
        <f t="shared" si="3"/>
        <v>0</v>
      </c>
      <c r="U21" s="106">
        <f t="shared" si="4"/>
        <v>0</v>
      </c>
      <c r="W21" s="101"/>
      <c r="X21" s="108"/>
      <c r="Y21" s="109"/>
      <c r="Z21" s="109"/>
      <c r="AA21" s="109"/>
      <c r="AB21" s="109"/>
      <c r="AC21" s="109"/>
      <c r="AD21" s="109"/>
      <c r="AE21" s="109"/>
      <c r="AF21" s="109"/>
      <c r="AG21" s="109"/>
      <c r="AH21" s="109"/>
      <c r="AI21" s="109"/>
      <c r="AL21" s="6"/>
      <c r="AM21" s="6"/>
      <c r="AN21" s="6"/>
      <c r="AO21" s="6"/>
      <c r="AP21" s="6"/>
      <c r="AQ21" s="6"/>
      <c r="AR21" s="6"/>
      <c r="AS21" s="6"/>
      <c r="AT21" s="6"/>
      <c r="AU21" s="6"/>
      <c r="AV21" s="6"/>
      <c r="AW21" s="6"/>
      <c r="AX21" s="6"/>
      <c r="AY21" s="6"/>
      <c r="AZ21" s="6"/>
    </row>
    <row r="22" spans="1:52" ht="15.75">
      <c r="A22" s="101"/>
      <c r="B22" s="102"/>
      <c r="C22" s="103"/>
      <c r="D22" s="103"/>
      <c r="E22" s="102"/>
      <c r="F22" s="103"/>
      <c r="G22" s="103"/>
      <c r="H22" s="103"/>
      <c r="I22" s="103"/>
      <c r="J22" s="103"/>
      <c r="K22" s="103"/>
      <c r="L22" s="103"/>
      <c r="M22" s="103"/>
      <c r="N22" s="12"/>
      <c r="O22" s="194"/>
      <c r="P22" s="34" t="s">
        <v>227</v>
      </c>
      <c r="Q22" s="34" t="s">
        <v>227</v>
      </c>
      <c r="R22" s="104">
        <f t="shared" si="1"/>
        <v>0</v>
      </c>
      <c r="S22" s="104">
        <f t="shared" si="2"/>
        <v>0</v>
      </c>
      <c r="T22" s="105">
        <f t="shared" si="3"/>
        <v>0</v>
      </c>
      <c r="U22" s="106">
        <f t="shared" si="4"/>
        <v>0</v>
      </c>
      <c r="W22" s="101"/>
      <c r="X22" s="108"/>
      <c r="Y22" s="109"/>
      <c r="Z22" s="109"/>
      <c r="AA22" s="109"/>
      <c r="AB22" s="109"/>
      <c r="AC22" s="109"/>
      <c r="AD22" s="109"/>
      <c r="AE22" s="109"/>
      <c r="AF22" s="109"/>
      <c r="AG22" s="109"/>
      <c r="AH22" s="109"/>
      <c r="AI22" s="109"/>
      <c r="AL22" s="6"/>
      <c r="AM22" s="6"/>
      <c r="AN22" s="6"/>
      <c r="AO22" s="6"/>
      <c r="AP22" s="6"/>
      <c r="AQ22" s="6"/>
      <c r="AR22" s="6"/>
      <c r="AS22" s="6"/>
      <c r="AT22" s="6"/>
      <c r="AU22" s="6"/>
      <c r="AV22" s="6"/>
      <c r="AW22" s="6"/>
      <c r="AX22" s="6"/>
      <c r="AY22" s="6"/>
      <c r="AZ22" s="6"/>
    </row>
    <row r="23" spans="1:52" ht="15.75">
      <c r="A23" s="101"/>
      <c r="B23" s="102"/>
      <c r="C23" s="103"/>
      <c r="D23" s="189"/>
      <c r="E23" s="102"/>
      <c r="F23" s="103"/>
      <c r="G23" s="103"/>
      <c r="H23" s="103"/>
      <c r="I23" s="103"/>
      <c r="J23" s="103"/>
      <c r="K23" s="103"/>
      <c r="L23" s="103"/>
      <c r="M23" s="103"/>
      <c r="N23" s="12"/>
      <c r="O23" s="194"/>
      <c r="P23" s="34" t="s">
        <v>227</v>
      </c>
      <c r="Q23" s="34" t="s">
        <v>227</v>
      </c>
      <c r="R23" s="104">
        <f t="shared" si="1"/>
        <v>0</v>
      </c>
      <c r="S23" s="104">
        <f t="shared" si="2"/>
        <v>0</v>
      </c>
      <c r="T23" s="105">
        <f t="shared" si="3"/>
        <v>0</v>
      </c>
      <c r="U23" s="106">
        <f t="shared" si="4"/>
        <v>0</v>
      </c>
      <c r="W23" s="101"/>
      <c r="X23" s="108"/>
      <c r="Y23" s="109"/>
      <c r="Z23" s="109"/>
      <c r="AA23" s="109"/>
      <c r="AB23" s="109"/>
      <c r="AC23" s="109"/>
      <c r="AD23" s="109"/>
      <c r="AE23" s="109"/>
      <c r="AF23" s="109"/>
      <c r="AG23" s="109"/>
      <c r="AH23" s="109"/>
      <c r="AI23" s="109"/>
      <c r="AL23" s="6"/>
      <c r="AM23" s="6"/>
      <c r="AN23" s="6"/>
      <c r="AO23" s="6"/>
      <c r="AP23" s="6"/>
      <c r="AQ23" s="6"/>
      <c r="AR23" s="6"/>
      <c r="AS23" s="6"/>
      <c r="AT23" s="6"/>
      <c r="AU23" s="6"/>
      <c r="AV23" s="6"/>
      <c r="AW23" s="6"/>
      <c r="AX23" s="6"/>
      <c r="AY23" s="6"/>
      <c r="AZ23" s="6"/>
    </row>
    <row r="24" spans="1:52" ht="15.75">
      <c r="A24" s="101"/>
      <c r="B24" s="102"/>
      <c r="C24" s="103"/>
      <c r="D24" s="103"/>
      <c r="E24" s="102"/>
      <c r="F24" s="103"/>
      <c r="G24" s="103"/>
      <c r="H24" s="103"/>
      <c r="I24" s="103"/>
      <c r="J24" s="103"/>
      <c r="K24" s="103"/>
      <c r="L24" s="103"/>
      <c r="M24" s="103"/>
      <c r="N24" s="12"/>
      <c r="O24" s="194"/>
      <c r="P24" s="34" t="s">
        <v>227</v>
      </c>
      <c r="Q24" s="34" t="s">
        <v>227</v>
      </c>
      <c r="R24" s="104">
        <f t="shared" si="1"/>
        <v>0</v>
      </c>
      <c r="S24" s="104">
        <f t="shared" si="2"/>
        <v>0</v>
      </c>
      <c r="T24" s="105">
        <f t="shared" si="3"/>
        <v>0</v>
      </c>
      <c r="U24" s="106">
        <f t="shared" si="4"/>
        <v>0</v>
      </c>
      <c r="W24" s="101"/>
      <c r="X24" s="108"/>
      <c r="Y24" s="109"/>
      <c r="Z24" s="109"/>
      <c r="AA24" s="109"/>
      <c r="AB24" s="109"/>
      <c r="AC24" s="109"/>
      <c r="AD24" s="109"/>
      <c r="AE24" s="109"/>
      <c r="AF24" s="109"/>
      <c r="AG24" s="109"/>
      <c r="AH24" s="109"/>
      <c r="AI24" s="109"/>
      <c r="AL24" s="6"/>
      <c r="AM24" s="6"/>
      <c r="AN24" s="6"/>
      <c r="AO24" s="6"/>
      <c r="AP24" s="6"/>
      <c r="AQ24" s="6"/>
      <c r="AR24" s="6"/>
      <c r="AS24" s="6"/>
      <c r="AT24" s="6"/>
      <c r="AU24" s="6"/>
      <c r="AV24" s="6"/>
      <c r="AW24" s="6"/>
      <c r="AX24" s="6"/>
      <c r="AY24" s="6"/>
      <c r="AZ24" s="6"/>
    </row>
    <row r="25" spans="1:52" ht="15.75">
      <c r="A25" s="101"/>
      <c r="B25" s="102"/>
      <c r="C25" s="103"/>
      <c r="D25" s="103"/>
      <c r="E25" s="102"/>
      <c r="F25" s="103"/>
      <c r="G25" s="103"/>
      <c r="H25" s="103"/>
      <c r="I25" s="103"/>
      <c r="J25" s="103"/>
      <c r="K25" s="103"/>
      <c r="L25" s="103"/>
      <c r="M25" s="103"/>
      <c r="N25" s="12"/>
      <c r="O25" s="194"/>
      <c r="P25" s="34" t="s">
        <v>227</v>
      </c>
      <c r="Q25" s="34" t="s">
        <v>227</v>
      </c>
      <c r="R25" s="104">
        <f t="shared" si="1"/>
        <v>0</v>
      </c>
      <c r="S25" s="104">
        <f t="shared" si="2"/>
        <v>0</v>
      </c>
      <c r="T25" s="105">
        <f t="shared" si="3"/>
        <v>0</v>
      </c>
      <c r="U25" s="106">
        <f t="shared" si="4"/>
        <v>0</v>
      </c>
      <c r="W25" s="101"/>
      <c r="X25" s="108"/>
      <c r="Y25" s="109"/>
      <c r="Z25" s="109"/>
      <c r="AA25" s="109"/>
      <c r="AB25" s="109"/>
      <c r="AC25" s="109"/>
      <c r="AD25" s="109"/>
      <c r="AE25" s="109"/>
      <c r="AF25" s="109"/>
      <c r="AG25" s="109"/>
      <c r="AH25" s="109"/>
      <c r="AI25" s="109"/>
      <c r="AL25" s="6"/>
      <c r="AM25" s="6"/>
      <c r="AN25" s="6"/>
      <c r="AO25" s="6"/>
      <c r="AP25" s="6"/>
      <c r="AQ25" s="6"/>
      <c r="AR25" s="6"/>
      <c r="AS25" s="6"/>
      <c r="AT25" s="6"/>
      <c r="AU25" s="6"/>
      <c r="AV25" s="6"/>
      <c r="AW25" s="6"/>
      <c r="AX25" s="6"/>
      <c r="AY25" s="6"/>
      <c r="AZ25" s="6"/>
    </row>
    <row r="26" spans="1:52" ht="15.75">
      <c r="A26" s="101"/>
      <c r="B26" s="102"/>
      <c r="C26" s="103"/>
      <c r="D26" s="103"/>
      <c r="E26" s="102"/>
      <c r="F26" s="103"/>
      <c r="G26" s="103"/>
      <c r="H26" s="103"/>
      <c r="I26" s="103"/>
      <c r="J26" s="103"/>
      <c r="K26" s="103"/>
      <c r="L26" s="103"/>
      <c r="M26" s="103"/>
      <c r="N26" s="12"/>
      <c r="O26" s="194"/>
      <c r="P26" s="34" t="s">
        <v>227</v>
      </c>
      <c r="Q26" s="34" t="s">
        <v>227</v>
      </c>
      <c r="R26" s="104">
        <f t="shared" si="1"/>
        <v>0</v>
      </c>
      <c r="S26" s="104">
        <f t="shared" si="2"/>
        <v>0</v>
      </c>
      <c r="T26" s="105">
        <f t="shared" si="3"/>
        <v>0</v>
      </c>
      <c r="U26" s="106">
        <f t="shared" si="4"/>
        <v>0</v>
      </c>
      <c r="W26" s="101"/>
      <c r="X26" s="108"/>
      <c r="Y26" s="109"/>
      <c r="Z26" s="109"/>
      <c r="AA26" s="109"/>
      <c r="AB26" s="109"/>
      <c r="AC26" s="109"/>
      <c r="AD26" s="109"/>
      <c r="AE26" s="109"/>
      <c r="AF26" s="109"/>
      <c r="AG26" s="109"/>
      <c r="AH26" s="109"/>
      <c r="AI26" s="109"/>
      <c r="AL26" s="6"/>
      <c r="AM26" s="6"/>
      <c r="AN26" s="6"/>
      <c r="AO26" s="6"/>
      <c r="AP26" s="6"/>
      <c r="AQ26" s="6"/>
      <c r="AR26" s="6"/>
      <c r="AS26" s="6"/>
      <c r="AT26" s="6"/>
      <c r="AU26" s="6"/>
      <c r="AV26" s="6"/>
      <c r="AW26" s="6"/>
      <c r="AX26" s="6"/>
      <c r="AY26" s="6"/>
      <c r="AZ26" s="6"/>
    </row>
    <row r="27" spans="1:52" ht="15.75">
      <c r="A27" s="101"/>
      <c r="B27" s="102"/>
      <c r="C27" s="103"/>
      <c r="D27" s="103"/>
      <c r="E27" s="102"/>
      <c r="F27" s="103"/>
      <c r="G27" s="103"/>
      <c r="H27" s="103"/>
      <c r="I27" s="103"/>
      <c r="J27" s="103"/>
      <c r="K27" s="103"/>
      <c r="L27" s="103"/>
      <c r="M27" s="103"/>
      <c r="N27" s="12"/>
      <c r="O27" s="194"/>
      <c r="P27" s="34" t="s">
        <v>227</v>
      </c>
      <c r="Q27" s="34" t="s">
        <v>227</v>
      </c>
      <c r="R27" s="104">
        <f t="shared" si="1"/>
        <v>0</v>
      </c>
      <c r="S27" s="104">
        <f t="shared" si="2"/>
        <v>0</v>
      </c>
      <c r="T27" s="105">
        <f t="shared" si="3"/>
        <v>0</v>
      </c>
      <c r="U27" s="106">
        <f t="shared" si="4"/>
        <v>0</v>
      </c>
      <c r="W27" s="101"/>
      <c r="X27" s="108"/>
      <c r="Y27" s="109"/>
      <c r="Z27" s="109"/>
      <c r="AA27" s="109"/>
      <c r="AB27" s="109"/>
      <c r="AC27" s="109"/>
      <c r="AD27" s="109"/>
      <c r="AE27" s="109"/>
      <c r="AF27" s="109"/>
      <c r="AG27" s="109"/>
      <c r="AH27" s="109"/>
      <c r="AI27" s="109"/>
      <c r="AL27" s="6"/>
      <c r="AM27" s="6"/>
      <c r="AN27" s="6"/>
      <c r="AO27" s="6"/>
      <c r="AP27" s="6"/>
      <c r="AQ27" s="6"/>
      <c r="AR27" s="6"/>
      <c r="AS27" s="6"/>
      <c r="AT27" s="6"/>
      <c r="AU27" s="6"/>
      <c r="AV27" s="6"/>
      <c r="AW27" s="6"/>
      <c r="AX27" s="6"/>
      <c r="AY27" s="6"/>
      <c r="AZ27" s="6"/>
    </row>
    <row r="28" spans="1:52" ht="15.75">
      <c r="A28" s="101"/>
      <c r="B28" s="102"/>
      <c r="C28" s="103"/>
      <c r="D28" s="103"/>
      <c r="E28" s="102"/>
      <c r="F28" s="103"/>
      <c r="G28" s="103"/>
      <c r="H28" s="103"/>
      <c r="I28" s="103"/>
      <c r="J28" s="103"/>
      <c r="K28" s="103"/>
      <c r="L28" s="103"/>
      <c r="M28" s="103"/>
      <c r="N28" s="12"/>
      <c r="O28" s="194"/>
      <c r="P28" s="34" t="s">
        <v>227</v>
      </c>
      <c r="Q28" s="34" t="s">
        <v>227</v>
      </c>
      <c r="R28" s="104">
        <f t="shared" si="1"/>
        <v>0</v>
      </c>
      <c r="S28" s="104">
        <f t="shared" si="2"/>
        <v>0</v>
      </c>
      <c r="T28" s="105">
        <f t="shared" si="3"/>
        <v>0</v>
      </c>
      <c r="U28" s="106">
        <f t="shared" si="4"/>
        <v>0</v>
      </c>
      <c r="W28" s="101"/>
      <c r="X28" s="108"/>
      <c r="Y28" s="109"/>
      <c r="Z28" s="109"/>
      <c r="AA28" s="109"/>
      <c r="AB28" s="109"/>
      <c r="AC28" s="109"/>
      <c r="AD28" s="109"/>
      <c r="AE28" s="109"/>
      <c r="AF28" s="109"/>
      <c r="AG28" s="109"/>
      <c r="AH28" s="109"/>
      <c r="AI28" s="109"/>
      <c r="AL28" s="6"/>
      <c r="AM28" s="6"/>
      <c r="AN28" s="6"/>
      <c r="AO28" s="6"/>
      <c r="AP28" s="6"/>
      <c r="AQ28" s="6"/>
      <c r="AR28" s="6"/>
      <c r="AS28" s="6"/>
      <c r="AT28" s="6"/>
      <c r="AU28" s="6"/>
      <c r="AV28" s="6"/>
      <c r="AW28" s="6"/>
      <c r="AX28" s="6"/>
      <c r="AY28" s="6"/>
      <c r="AZ28" s="6"/>
    </row>
    <row r="29" spans="1:52" ht="15.75">
      <c r="A29" s="101"/>
      <c r="B29" s="102"/>
      <c r="C29" s="103"/>
      <c r="D29" s="103"/>
      <c r="E29" s="102"/>
      <c r="F29" s="103"/>
      <c r="G29" s="103"/>
      <c r="H29" s="103"/>
      <c r="I29" s="103"/>
      <c r="J29" s="103"/>
      <c r="K29" s="103"/>
      <c r="L29" s="103"/>
      <c r="M29" s="103"/>
      <c r="N29" s="12"/>
      <c r="O29" s="194"/>
      <c r="P29" s="34" t="s">
        <v>227</v>
      </c>
      <c r="Q29" s="34" t="s">
        <v>227</v>
      </c>
      <c r="R29" s="104">
        <f t="shared" si="1"/>
        <v>0</v>
      </c>
      <c r="S29" s="104">
        <f t="shared" si="2"/>
        <v>0</v>
      </c>
      <c r="T29" s="105">
        <f t="shared" si="3"/>
        <v>0</v>
      </c>
      <c r="U29" s="106">
        <f t="shared" si="4"/>
        <v>0</v>
      </c>
      <c r="W29" s="101"/>
      <c r="X29" s="108"/>
      <c r="Y29" s="109"/>
      <c r="Z29" s="109"/>
      <c r="AA29" s="109"/>
      <c r="AB29" s="109"/>
      <c r="AC29" s="109"/>
      <c r="AD29" s="109"/>
      <c r="AE29" s="109"/>
      <c r="AF29" s="109"/>
      <c r="AG29" s="109"/>
      <c r="AH29" s="109"/>
      <c r="AI29" s="109"/>
      <c r="AL29" s="6"/>
      <c r="AM29" s="6"/>
      <c r="AN29" s="6"/>
      <c r="AO29" s="6"/>
      <c r="AP29" s="6"/>
      <c r="AQ29" s="6"/>
      <c r="AR29" s="6"/>
      <c r="AS29" s="6"/>
      <c r="AT29" s="6"/>
      <c r="AU29" s="6"/>
      <c r="AV29" s="6"/>
      <c r="AW29" s="6"/>
      <c r="AX29" s="6"/>
      <c r="AY29" s="6"/>
      <c r="AZ29" s="6"/>
    </row>
    <row r="30" spans="1:52" ht="15.75">
      <c r="A30" s="101"/>
      <c r="B30" s="102"/>
      <c r="C30" s="103"/>
      <c r="D30" s="103"/>
      <c r="E30" s="102"/>
      <c r="F30" s="103"/>
      <c r="G30" s="103"/>
      <c r="H30" s="103"/>
      <c r="I30" s="103"/>
      <c r="J30" s="103"/>
      <c r="K30" s="103"/>
      <c r="L30" s="103"/>
      <c r="M30" s="103"/>
      <c r="N30" s="12"/>
      <c r="O30" s="194"/>
      <c r="P30" s="34" t="s">
        <v>227</v>
      </c>
      <c r="Q30" s="34" t="s">
        <v>227</v>
      </c>
      <c r="R30" s="104">
        <f t="shared" si="1"/>
        <v>0</v>
      </c>
      <c r="S30" s="104">
        <f t="shared" si="2"/>
        <v>0</v>
      </c>
      <c r="T30" s="105">
        <f t="shared" si="3"/>
        <v>0</v>
      </c>
      <c r="U30" s="106">
        <f t="shared" si="4"/>
        <v>0</v>
      </c>
      <c r="W30" s="101"/>
      <c r="X30" s="108"/>
      <c r="Y30" s="109"/>
      <c r="Z30" s="109"/>
      <c r="AA30" s="109"/>
      <c r="AB30" s="109"/>
      <c r="AC30" s="109"/>
      <c r="AD30" s="109"/>
      <c r="AE30" s="109"/>
      <c r="AF30" s="109"/>
      <c r="AG30" s="109"/>
      <c r="AH30" s="109"/>
      <c r="AI30" s="109"/>
      <c r="AL30" s="6"/>
      <c r="AM30" s="6"/>
      <c r="AN30" s="6"/>
      <c r="AO30" s="6"/>
      <c r="AP30" s="6"/>
      <c r="AQ30" s="6"/>
      <c r="AR30" s="6"/>
      <c r="AS30" s="6"/>
      <c r="AT30" s="6"/>
      <c r="AU30" s="6"/>
      <c r="AV30" s="6"/>
      <c r="AW30" s="6"/>
      <c r="AX30" s="6"/>
      <c r="AY30" s="6"/>
      <c r="AZ30" s="6"/>
    </row>
    <row r="31" spans="1:52" ht="15.75">
      <c r="A31" s="101"/>
      <c r="B31" s="102"/>
      <c r="C31" s="103"/>
      <c r="D31" s="103"/>
      <c r="E31" s="102"/>
      <c r="F31" s="103"/>
      <c r="G31" s="103"/>
      <c r="H31" s="103"/>
      <c r="I31" s="103"/>
      <c r="J31" s="103"/>
      <c r="K31" s="103"/>
      <c r="L31" s="103"/>
      <c r="M31" s="103"/>
      <c r="N31" s="12"/>
      <c r="O31" s="194"/>
      <c r="P31" s="34" t="s">
        <v>227</v>
      </c>
      <c r="Q31" s="34" t="s">
        <v>227</v>
      </c>
      <c r="R31" s="104">
        <f t="shared" si="1"/>
        <v>0</v>
      </c>
      <c r="S31" s="104">
        <f t="shared" si="2"/>
        <v>0</v>
      </c>
      <c r="T31" s="105">
        <f t="shared" si="3"/>
        <v>0</v>
      </c>
      <c r="U31" s="106">
        <f t="shared" si="4"/>
        <v>0</v>
      </c>
      <c r="W31" s="101"/>
      <c r="X31" s="108"/>
      <c r="Y31" s="109"/>
      <c r="Z31" s="109"/>
      <c r="AA31" s="109"/>
      <c r="AB31" s="109"/>
      <c r="AC31" s="109"/>
      <c r="AD31" s="109"/>
      <c r="AE31" s="109"/>
      <c r="AF31" s="109"/>
      <c r="AG31" s="109"/>
      <c r="AH31" s="109"/>
      <c r="AI31" s="109"/>
      <c r="AL31" s="6"/>
      <c r="AM31" s="6"/>
      <c r="AN31" s="6"/>
      <c r="AO31" s="6"/>
      <c r="AP31" s="6"/>
      <c r="AQ31" s="6"/>
      <c r="AR31" s="6"/>
      <c r="AS31" s="6"/>
      <c r="AT31" s="6"/>
      <c r="AU31" s="6"/>
      <c r="AV31" s="6"/>
      <c r="AW31" s="6"/>
      <c r="AX31" s="6"/>
      <c r="AY31" s="6"/>
      <c r="AZ31" s="6"/>
    </row>
    <row r="32" spans="1:52" ht="15.75">
      <c r="A32" s="101"/>
      <c r="B32" s="102"/>
      <c r="C32" s="103"/>
      <c r="D32" s="103"/>
      <c r="E32" s="102"/>
      <c r="F32" s="103"/>
      <c r="G32" s="103"/>
      <c r="H32" s="103"/>
      <c r="I32" s="103"/>
      <c r="J32" s="103"/>
      <c r="K32" s="103"/>
      <c r="L32" s="103"/>
      <c r="M32" s="103"/>
      <c r="N32" s="12"/>
      <c r="O32" s="194"/>
      <c r="P32" s="34" t="s">
        <v>227</v>
      </c>
      <c r="Q32" s="34" t="s">
        <v>227</v>
      </c>
      <c r="R32" s="104">
        <f t="shared" si="1"/>
        <v>0</v>
      </c>
      <c r="S32" s="104">
        <f t="shared" si="2"/>
        <v>0</v>
      </c>
      <c r="T32" s="105">
        <f t="shared" si="3"/>
        <v>0</v>
      </c>
      <c r="U32" s="106">
        <f t="shared" si="4"/>
        <v>0</v>
      </c>
      <c r="W32" s="101"/>
      <c r="X32" s="108"/>
      <c r="Y32" s="109"/>
      <c r="Z32" s="109"/>
      <c r="AA32" s="109"/>
      <c r="AB32" s="109"/>
      <c r="AC32" s="109"/>
      <c r="AD32" s="109"/>
      <c r="AE32" s="109"/>
      <c r="AF32" s="109"/>
      <c r="AG32" s="109"/>
      <c r="AH32" s="109"/>
      <c r="AI32" s="109"/>
      <c r="AL32" s="6"/>
      <c r="AM32" s="6"/>
      <c r="AN32" s="6"/>
      <c r="AO32" s="6"/>
      <c r="AP32" s="6"/>
      <c r="AQ32" s="6"/>
      <c r="AR32" s="6"/>
      <c r="AS32" s="6"/>
      <c r="AT32" s="6"/>
      <c r="AU32" s="6"/>
      <c r="AV32" s="6"/>
      <c r="AW32" s="6"/>
      <c r="AX32" s="6"/>
      <c r="AY32" s="6"/>
      <c r="AZ32" s="6"/>
    </row>
    <row r="33" spans="1:52" ht="15.75">
      <c r="A33" s="101"/>
      <c r="B33" s="102"/>
      <c r="C33" s="103"/>
      <c r="D33" s="103"/>
      <c r="E33" s="102"/>
      <c r="F33" s="103"/>
      <c r="G33" s="103"/>
      <c r="H33" s="103"/>
      <c r="I33" s="103"/>
      <c r="J33" s="103"/>
      <c r="K33" s="103"/>
      <c r="L33" s="103"/>
      <c r="M33" s="103"/>
      <c r="N33" s="12"/>
      <c r="O33" s="194"/>
      <c r="P33" s="34" t="s">
        <v>227</v>
      </c>
      <c r="Q33" s="34" t="s">
        <v>227</v>
      </c>
      <c r="R33" s="104">
        <f t="shared" si="1"/>
        <v>0</v>
      </c>
      <c r="S33" s="104">
        <f t="shared" si="2"/>
        <v>0</v>
      </c>
      <c r="T33" s="105">
        <f t="shared" si="3"/>
        <v>0</v>
      </c>
      <c r="U33" s="106">
        <f t="shared" si="4"/>
        <v>0</v>
      </c>
      <c r="W33" s="101"/>
      <c r="X33" s="108"/>
      <c r="Y33" s="109"/>
      <c r="Z33" s="109"/>
      <c r="AA33" s="109"/>
      <c r="AB33" s="109"/>
      <c r="AC33" s="109"/>
      <c r="AD33" s="109"/>
      <c r="AE33" s="109"/>
      <c r="AF33" s="109"/>
      <c r="AG33" s="109"/>
      <c r="AH33" s="109"/>
      <c r="AI33" s="109"/>
      <c r="AL33" s="6"/>
      <c r="AM33" s="6"/>
      <c r="AN33" s="6"/>
      <c r="AO33" s="6"/>
      <c r="AP33" s="6"/>
      <c r="AQ33" s="6"/>
      <c r="AR33" s="6"/>
      <c r="AS33" s="6"/>
      <c r="AT33" s="6"/>
      <c r="AU33" s="6"/>
      <c r="AV33" s="6"/>
      <c r="AW33" s="6"/>
      <c r="AX33" s="6"/>
      <c r="AY33" s="6"/>
      <c r="AZ33" s="6"/>
    </row>
    <row r="34" spans="1:52" ht="15.75">
      <c r="A34" s="101"/>
      <c r="B34" s="102"/>
      <c r="C34" s="103"/>
      <c r="D34" s="103"/>
      <c r="E34" s="102"/>
      <c r="F34" s="103"/>
      <c r="G34" s="103"/>
      <c r="H34" s="103"/>
      <c r="I34" s="103"/>
      <c r="J34" s="103"/>
      <c r="K34" s="103"/>
      <c r="L34" s="103"/>
      <c r="M34" s="103"/>
      <c r="N34" s="12"/>
      <c r="O34" s="194"/>
      <c r="P34" s="34" t="s">
        <v>227</v>
      </c>
      <c r="Q34" s="34" t="s">
        <v>227</v>
      </c>
      <c r="R34" s="104">
        <f t="shared" si="1"/>
        <v>0</v>
      </c>
      <c r="S34" s="104">
        <f t="shared" si="2"/>
        <v>0</v>
      </c>
      <c r="T34" s="105">
        <f t="shared" si="3"/>
        <v>0</v>
      </c>
      <c r="U34" s="106">
        <f t="shared" si="4"/>
        <v>0</v>
      </c>
      <c r="W34" s="101"/>
      <c r="X34" s="108"/>
      <c r="Y34" s="109"/>
      <c r="Z34" s="109"/>
      <c r="AA34" s="109"/>
      <c r="AB34" s="109"/>
      <c r="AC34" s="109"/>
      <c r="AD34" s="109"/>
      <c r="AE34" s="109"/>
      <c r="AF34" s="109"/>
      <c r="AG34" s="109"/>
      <c r="AH34" s="109"/>
      <c r="AI34" s="109"/>
      <c r="AL34" s="6"/>
      <c r="AM34" s="6"/>
      <c r="AN34" s="6"/>
      <c r="AO34" s="6"/>
      <c r="AP34" s="6"/>
      <c r="AQ34" s="6"/>
      <c r="AR34" s="6"/>
      <c r="AS34" s="6"/>
      <c r="AT34" s="6"/>
      <c r="AU34" s="6"/>
      <c r="AV34" s="6"/>
      <c r="AW34" s="6"/>
      <c r="AX34" s="6"/>
      <c r="AY34" s="6"/>
      <c r="AZ34" s="6"/>
    </row>
    <row r="35" spans="1:52" ht="15.75">
      <c r="A35" s="101"/>
      <c r="B35" s="102"/>
      <c r="C35" s="103"/>
      <c r="D35" s="103"/>
      <c r="E35" s="102"/>
      <c r="F35" s="103"/>
      <c r="G35" s="103"/>
      <c r="H35" s="103"/>
      <c r="I35" s="103"/>
      <c r="J35" s="103"/>
      <c r="K35" s="103"/>
      <c r="L35" s="103"/>
      <c r="M35" s="103"/>
      <c r="N35" s="12"/>
      <c r="O35" s="194"/>
      <c r="P35" s="34" t="s">
        <v>227</v>
      </c>
      <c r="Q35" s="34" t="s">
        <v>227</v>
      </c>
      <c r="R35" s="104">
        <f t="shared" si="1"/>
        <v>0</v>
      </c>
      <c r="S35" s="104">
        <f t="shared" si="2"/>
        <v>0</v>
      </c>
      <c r="T35" s="105">
        <f t="shared" si="3"/>
        <v>0</v>
      </c>
      <c r="U35" s="106">
        <f t="shared" si="4"/>
        <v>0</v>
      </c>
      <c r="W35" s="101"/>
      <c r="X35" s="108"/>
      <c r="Y35" s="109"/>
      <c r="Z35" s="109"/>
      <c r="AA35" s="109"/>
      <c r="AB35" s="109"/>
      <c r="AC35" s="109"/>
      <c r="AD35" s="109"/>
      <c r="AE35" s="109"/>
      <c r="AF35" s="109"/>
      <c r="AG35" s="109"/>
      <c r="AH35" s="109"/>
      <c r="AI35" s="109"/>
      <c r="AL35" s="6"/>
      <c r="AM35" s="6"/>
      <c r="AN35" s="6"/>
      <c r="AO35" s="6"/>
      <c r="AP35" s="6"/>
      <c r="AQ35" s="6"/>
      <c r="AR35" s="6"/>
      <c r="AS35" s="6"/>
      <c r="AT35" s="6"/>
      <c r="AU35" s="6"/>
      <c r="AV35" s="6"/>
      <c r="AW35" s="6"/>
      <c r="AX35" s="6"/>
      <c r="AY35" s="6"/>
      <c r="AZ35" s="6"/>
    </row>
    <row r="36" spans="1:52" ht="15.75">
      <c r="A36" s="101"/>
      <c r="B36" s="102"/>
      <c r="C36" s="103"/>
      <c r="D36" s="103"/>
      <c r="E36" s="102"/>
      <c r="F36" s="103"/>
      <c r="G36" s="103"/>
      <c r="H36" s="103"/>
      <c r="I36" s="103"/>
      <c r="J36" s="103"/>
      <c r="K36" s="103"/>
      <c r="L36" s="103"/>
      <c r="M36" s="103"/>
      <c r="N36" s="12"/>
      <c r="O36" s="195"/>
      <c r="P36" s="34" t="s">
        <v>227</v>
      </c>
      <c r="Q36" s="34" t="s">
        <v>227</v>
      </c>
      <c r="R36" s="104">
        <f t="shared" si="1"/>
        <v>0</v>
      </c>
      <c r="S36" s="104">
        <f t="shared" si="2"/>
        <v>0</v>
      </c>
      <c r="T36" s="105">
        <f t="shared" si="3"/>
        <v>0</v>
      </c>
      <c r="U36" s="106">
        <f t="shared" si="4"/>
        <v>0</v>
      </c>
      <c r="W36" s="101"/>
      <c r="X36" s="108"/>
      <c r="Y36" s="109"/>
      <c r="Z36" s="109"/>
      <c r="AA36" s="109"/>
      <c r="AB36" s="109"/>
      <c r="AC36" s="109"/>
      <c r="AD36" s="109"/>
      <c r="AE36" s="109"/>
      <c r="AF36" s="109"/>
      <c r="AG36" s="109"/>
      <c r="AH36" s="109"/>
      <c r="AI36" s="109"/>
      <c r="AL36" s="6"/>
      <c r="AM36" s="6"/>
      <c r="AN36" s="6"/>
      <c r="AO36" s="6"/>
      <c r="AP36" s="6"/>
      <c r="AQ36" s="6"/>
      <c r="AR36" s="6"/>
      <c r="AS36" s="6"/>
      <c r="AT36" s="6"/>
      <c r="AU36" s="6"/>
      <c r="AV36" s="6"/>
      <c r="AW36" s="6"/>
      <c r="AX36" s="6"/>
      <c r="AY36" s="6"/>
      <c r="AZ36" s="6"/>
    </row>
    <row r="37" spans="1:52" ht="15.75">
      <c r="A37" s="101"/>
      <c r="B37" s="102"/>
      <c r="C37" s="103"/>
      <c r="D37" s="103"/>
      <c r="E37" s="102"/>
      <c r="F37" s="103"/>
      <c r="G37" s="103"/>
      <c r="H37" s="103"/>
      <c r="I37" s="103"/>
      <c r="J37" s="103"/>
      <c r="K37" s="103"/>
      <c r="L37" s="103"/>
      <c r="M37" s="103"/>
      <c r="N37" s="12"/>
      <c r="O37" s="194"/>
      <c r="P37" s="34" t="s">
        <v>227</v>
      </c>
      <c r="Q37" s="34" t="s">
        <v>227</v>
      </c>
      <c r="R37" s="104">
        <f t="shared" si="1"/>
        <v>0</v>
      </c>
      <c r="S37" s="104">
        <f t="shared" si="2"/>
        <v>0</v>
      </c>
      <c r="T37" s="105">
        <f t="shared" si="3"/>
        <v>0</v>
      </c>
      <c r="U37" s="106">
        <f t="shared" si="4"/>
        <v>0</v>
      </c>
      <c r="W37" s="101"/>
      <c r="X37" s="108"/>
      <c r="Y37" s="109"/>
      <c r="Z37" s="109"/>
      <c r="AA37" s="109"/>
      <c r="AB37" s="109"/>
      <c r="AC37" s="109"/>
      <c r="AD37" s="109"/>
      <c r="AE37" s="109"/>
      <c r="AF37" s="109"/>
      <c r="AG37" s="109"/>
      <c r="AH37" s="109"/>
      <c r="AI37" s="109"/>
      <c r="AL37" s="6"/>
      <c r="AM37" s="6"/>
      <c r="AN37" s="6"/>
      <c r="AO37" s="6"/>
      <c r="AP37" s="6"/>
      <c r="AQ37" s="6"/>
      <c r="AR37" s="6"/>
      <c r="AS37" s="6"/>
      <c r="AT37" s="6"/>
      <c r="AU37" s="6"/>
      <c r="AV37" s="6"/>
      <c r="AW37" s="6"/>
      <c r="AX37" s="6"/>
      <c r="AY37" s="6"/>
      <c r="AZ37" s="6"/>
    </row>
    <row r="38" spans="1:52" ht="15.75">
      <c r="A38" s="101"/>
      <c r="B38" s="102"/>
      <c r="C38" s="103"/>
      <c r="D38" s="103"/>
      <c r="E38" s="102"/>
      <c r="F38" s="103"/>
      <c r="G38" s="103"/>
      <c r="H38" s="103"/>
      <c r="I38" s="103"/>
      <c r="J38" s="103"/>
      <c r="K38" s="103"/>
      <c r="L38" s="103"/>
      <c r="M38" s="103"/>
      <c r="N38" s="12"/>
      <c r="O38" s="194"/>
      <c r="P38" s="34" t="s">
        <v>227</v>
      </c>
      <c r="Q38" s="34" t="s">
        <v>227</v>
      </c>
      <c r="R38" s="104">
        <f t="shared" si="1"/>
        <v>0</v>
      </c>
      <c r="S38" s="104">
        <f t="shared" si="2"/>
        <v>0</v>
      </c>
      <c r="T38" s="105">
        <f t="shared" si="3"/>
        <v>0</v>
      </c>
      <c r="U38" s="106">
        <f t="shared" si="4"/>
        <v>0</v>
      </c>
      <c r="W38" s="101"/>
      <c r="X38" s="108"/>
      <c r="Y38" s="109"/>
      <c r="Z38" s="109"/>
      <c r="AA38" s="109"/>
      <c r="AB38" s="109"/>
      <c r="AC38" s="109"/>
      <c r="AD38" s="109"/>
      <c r="AE38" s="109"/>
      <c r="AF38" s="109"/>
      <c r="AG38" s="109"/>
      <c r="AH38" s="109"/>
      <c r="AI38" s="109"/>
      <c r="AL38" s="6"/>
      <c r="AM38" s="6"/>
      <c r="AN38" s="6"/>
      <c r="AO38" s="6"/>
      <c r="AP38" s="6"/>
      <c r="AQ38" s="6"/>
      <c r="AR38" s="6"/>
      <c r="AS38" s="6"/>
      <c r="AT38" s="6"/>
      <c r="AU38" s="6"/>
      <c r="AV38" s="6"/>
      <c r="AW38" s="6"/>
      <c r="AX38" s="6"/>
      <c r="AY38" s="6"/>
      <c r="AZ38" s="6"/>
    </row>
    <row r="39" spans="1:52" ht="37.5" customHeight="1" thickBot="1">
      <c r="A39" s="110"/>
      <c r="B39" s="110"/>
      <c r="C39" s="110"/>
      <c r="D39" s="110"/>
      <c r="E39" s="110"/>
      <c r="F39" s="110"/>
      <c r="G39" s="110"/>
      <c r="H39" s="110"/>
      <c r="I39" s="110"/>
      <c r="J39" s="110"/>
      <c r="K39" s="110"/>
      <c r="L39" s="110"/>
      <c r="M39" s="110"/>
      <c r="N39" s="12"/>
      <c r="O39" s="194"/>
      <c r="P39" s="34" t="s">
        <v>227</v>
      </c>
      <c r="Q39" s="34" t="s">
        <v>227</v>
      </c>
      <c r="R39" s="104">
        <f t="shared" si="1"/>
        <v>0</v>
      </c>
      <c r="S39" s="104">
        <f t="shared" si="2"/>
        <v>0</v>
      </c>
      <c r="T39" s="105">
        <f t="shared" si="3"/>
        <v>0</v>
      </c>
      <c r="U39" s="106">
        <f t="shared" si="4"/>
        <v>0</v>
      </c>
      <c r="W39" s="111"/>
      <c r="X39" s="111"/>
      <c r="Y39" s="111"/>
      <c r="Z39" s="111"/>
      <c r="AA39" s="111"/>
      <c r="AB39" s="111"/>
      <c r="AC39" s="111"/>
      <c r="AD39" s="111"/>
      <c r="AE39" s="111"/>
      <c r="AF39" s="111"/>
      <c r="AG39" s="111"/>
      <c r="AH39" s="111"/>
      <c r="AI39" s="111"/>
      <c r="AL39" s="6"/>
      <c r="AM39" s="6"/>
      <c r="AN39" s="6"/>
      <c r="AO39" s="6"/>
      <c r="AP39" s="6"/>
      <c r="AQ39" s="6"/>
      <c r="AR39" s="6"/>
      <c r="AS39" s="6"/>
      <c r="AT39" s="6"/>
      <c r="AU39" s="6"/>
      <c r="AV39" s="6"/>
      <c r="AW39" s="6"/>
      <c r="AX39" s="6"/>
      <c r="AY39" s="6"/>
      <c r="AZ39" s="6"/>
    </row>
    <row r="40" spans="1:52" ht="33" customHeight="1" thickTop="1">
      <c r="A40" s="191" t="s">
        <v>82</v>
      </c>
      <c r="B40" s="192"/>
      <c r="C40" s="192"/>
      <c r="D40" s="192"/>
      <c r="E40" s="192"/>
      <c r="F40" s="192"/>
      <c r="G40" s="192"/>
      <c r="H40" s="192"/>
      <c r="I40" s="192"/>
      <c r="J40" s="192"/>
      <c r="K40" s="192"/>
      <c r="L40" s="192"/>
      <c r="M40" s="192"/>
      <c r="N40" s="192"/>
      <c r="O40" s="112"/>
      <c r="P40" s="34" t="s">
        <v>227</v>
      </c>
      <c r="Q40" s="34" t="s">
        <v>227</v>
      </c>
      <c r="S40" s="93">
        <f>SUM(S17:S39)</f>
        <v>0</v>
      </c>
      <c r="U40" s="18">
        <f>SUM(U17:U39)</f>
        <v>0</v>
      </c>
      <c r="AL40" s="6"/>
      <c r="AM40" s="6"/>
      <c r="AN40" s="6"/>
      <c r="AO40" s="6"/>
      <c r="AP40" s="6"/>
      <c r="AQ40" s="6"/>
      <c r="AR40" s="6"/>
      <c r="AS40" s="6"/>
      <c r="AT40" s="6"/>
      <c r="AU40" s="6"/>
      <c r="AV40" s="6"/>
      <c r="AW40" s="6"/>
      <c r="AX40" s="6"/>
      <c r="AY40" s="6"/>
      <c r="AZ40" s="6"/>
    </row>
    <row r="41" spans="1:52" ht="15.75">
      <c r="A41" s="113"/>
      <c r="B41" s="113"/>
      <c r="C41" s="113"/>
      <c r="D41" s="113"/>
      <c r="E41" s="113"/>
      <c r="F41" s="113"/>
      <c r="G41" s="113"/>
      <c r="H41" s="113"/>
      <c r="I41" s="113"/>
      <c r="J41" s="113"/>
      <c r="K41" s="113"/>
      <c r="L41" s="113"/>
      <c r="M41" s="113"/>
      <c r="N41" s="6"/>
      <c r="O41" s="6"/>
      <c r="P41" s="6"/>
      <c r="S41" s="114" t="s">
        <v>70</v>
      </c>
      <c r="U41" s="114" t="s">
        <v>102</v>
      </c>
      <c r="AL41" s="6"/>
      <c r="AM41" s="6"/>
      <c r="AN41" s="6"/>
      <c r="AO41" s="6"/>
      <c r="AP41" s="6"/>
      <c r="AQ41" s="6"/>
      <c r="AR41" s="6"/>
      <c r="AS41" s="6"/>
      <c r="AT41" s="6"/>
      <c r="AU41" s="6"/>
      <c r="AV41" s="6"/>
      <c r="AW41" s="6"/>
      <c r="AX41" s="6"/>
      <c r="AY41" s="6"/>
      <c r="AZ41" s="6"/>
    </row>
    <row r="42" spans="1:52" ht="15.75">
      <c r="A42" s="113"/>
      <c r="B42" s="113"/>
      <c r="C42" s="113"/>
      <c r="D42" s="113"/>
      <c r="E42" s="113"/>
      <c r="F42" s="113"/>
      <c r="G42" s="113"/>
      <c r="H42" s="113"/>
      <c r="I42" s="113"/>
      <c r="J42" s="113"/>
      <c r="K42" s="113"/>
      <c r="L42" s="113"/>
      <c r="M42" s="6"/>
      <c r="N42" s="6"/>
      <c r="O42" s="6"/>
      <c r="P42" s="6"/>
      <c r="S42" s="18">
        <f>SumBlankCounts+U40</f>
        <v>0</v>
      </c>
      <c r="T42" s="62" t="s">
        <v>103</v>
      </c>
      <c r="AL42" s="6"/>
      <c r="AM42" s="6"/>
      <c r="AN42" s="6"/>
      <c r="AO42" s="6"/>
      <c r="AP42" s="6"/>
      <c r="AQ42" s="6"/>
      <c r="AR42" s="6"/>
      <c r="AS42" s="6"/>
      <c r="AT42" s="6"/>
      <c r="AU42" s="6"/>
      <c r="AV42" s="6"/>
      <c r="AW42" s="6"/>
      <c r="AX42" s="6"/>
      <c r="AY42" s="6"/>
      <c r="AZ42" s="6"/>
    </row>
    <row r="43" spans="1:52" ht="15.75">
      <c r="A43" s="113"/>
      <c r="B43" s="113"/>
      <c r="C43" s="113"/>
      <c r="D43" s="113"/>
      <c r="E43" s="113"/>
      <c r="F43" s="113"/>
      <c r="G43" s="113"/>
      <c r="H43" s="113"/>
      <c r="I43" s="113"/>
      <c r="J43" s="113"/>
      <c r="K43" s="113"/>
      <c r="L43" s="113"/>
      <c r="M43" s="6"/>
      <c r="N43" s="6"/>
      <c r="O43" s="6"/>
      <c r="P43" s="6"/>
      <c r="R43" s="115" t="s">
        <v>159</v>
      </c>
      <c r="AL43" s="6"/>
      <c r="AM43" s="6"/>
      <c r="AN43" s="6"/>
      <c r="AO43" s="6"/>
      <c r="AP43" s="6"/>
      <c r="AQ43" s="6"/>
      <c r="AR43" s="6"/>
      <c r="AS43" s="6"/>
      <c r="AT43" s="6"/>
      <c r="AU43" s="6"/>
      <c r="AV43" s="6"/>
      <c r="AW43" s="6"/>
      <c r="AX43" s="6"/>
      <c r="AY43" s="6"/>
      <c r="AZ43" s="6"/>
    </row>
    <row r="44" spans="1:52" ht="15.75">
      <c r="A44" s="113"/>
      <c r="B44" s="113"/>
      <c r="C44" s="113"/>
      <c r="D44" s="113"/>
      <c r="E44" s="113"/>
      <c r="F44" s="113"/>
      <c r="G44" s="113"/>
      <c r="H44" s="113"/>
      <c r="I44" s="113"/>
      <c r="J44" s="113"/>
      <c r="K44" s="113"/>
      <c r="L44" s="113"/>
      <c r="M44" s="6"/>
      <c r="N44" s="6"/>
      <c r="O44" s="6"/>
      <c r="P44" s="193" t="s">
        <v>81</v>
      </c>
      <c r="Q44" s="116"/>
      <c r="R44" s="117" t="s">
        <v>160</v>
      </c>
      <c r="S44" s="118" t="s">
        <v>161</v>
      </c>
      <c r="AL44" s="6"/>
      <c r="AM44" s="6"/>
      <c r="AN44" s="6"/>
      <c r="AO44" s="6"/>
      <c r="AP44" s="6"/>
      <c r="AQ44" s="6"/>
      <c r="AR44" s="6"/>
      <c r="AS44" s="6"/>
      <c r="AT44" s="6"/>
      <c r="AU44" s="6"/>
      <c r="AV44" s="6"/>
      <c r="AW44" s="6"/>
      <c r="AX44" s="6"/>
      <c r="AY44" s="6"/>
      <c r="AZ44" s="6"/>
    </row>
    <row r="45" spans="1:52" ht="15.75">
      <c r="A45" s="113"/>
      <c r="B45" s="113"/>
      <c r="C45" s="113"/>
      <c r="D45" s="113"/>
      <c r="E45" s="113"/>
      <c r="F45" s="113"/>
      <c r="G45" s="113"/>
      <c r="H45" s="113"/>
      <c r="I45" s="113"/>
      <c r="J45" s="113"/>
      <c r="K45" s="113"/>
      <c r="L45" s="113"/>
      <c r="M45" s="6"/>
      <c r="N45" s="6"/>
      <c r="O45" s="6"/>
      <c r="P45" s="193"/>
      <c r="Q45" s="116"/>
      <c r="S45" s="118" t="s">
        <v>180</v>
      </c>
      <c r="AL45" s="6"/>
      <c r="AM45" s="6"/>
      <c r="AN45" s="6"/>
      <c r="AO45" s="6"/>
      <c r="AP45" s="6"/>
      <c r="AQ45" s="6"/>
      <c r="AR45" s="6"/>
      <c r="AS45" s="6"/>
      <c r="AT45" s="6"/>
      <c r="AU45" s="6"/>
      <c r="AV45" s="6"/>
      <c r="AW45" s="6"/>
      <c r="AX45" s="6"/>
      <c r="AY45" s="6"/>
      <c r="AZ45" s="6"/>
    </row>
    <row r="46" spans="1:52" ht="15.75">
      <c r="A46" s="113"/>
      <c r="B46" s="113"/>
      <c r="C46" s="113"/>
      <c r="D46" s="113"/>
      <c r="E46" s="113"/>
      <c r="F46" s="113"/>
      <c r="G46" s="113"/>
      <c r="H46" s="113"/>
      <c r="I46" s="113"/>
      <c r="J46" s="113"/>
      <c r="K46" s="113"/>
      <c r="L46" s="113"/>
      <c r="M46" s="6"/>
      <c r="N46" s="6"/>
      <c r="O46" s="6"/>
      <c r="P46" s="193"/>
      <c r="Q46" s="116"/>
      <c r="R46" s="115" t="s">
        <v>2</v>
      </c>
      <c r="S46" s="118"/>
      <c r="AL46" s="6"/>
      <c r="AM46" s="6"/>
      <c r="AN46" s="6"/>
      <c r="AO46" s="6"/>
      <c r="AP46" s="6"/>
      <c r="AQ46" s="6"/>
      <c r="AR46" s="6"/>
      <c r="AS46" s="6"/>
      <c r="AT46" s="6"/>
      <c r="AU46" s="6"/>
      <c r="AV46" s="6"/>
      <c r="AW46" s="6"/>
      <c r="AX46" s="6"/>
      <c r="AY46" s="6"/>
      <c r="AZ46" s="6"/>
    </row>
    <row r="47" spans="1:52" ht="15.75">
      <c r="A47" s="113"/>
      <c r="B47" s="113"/>
      <c r="C47" s="113"/>
      <c r="D47" s="113"/>
      <c r="E47" s="113"/>
      <c r="F47" s="113"/>
      <c r="G47" s="113"/>
      <c r="H47" s="113"/>
      <c r="I47" s="113"/>
      <c r="J47" s="113"/>
      <c r="K47" s="113"/>
      <c r="L47" s="113"/>
      <c r="M47" s="6"/>
      <c r="N47" s="6"/>
      <c r="O47" s="6"/>
      <c r="P47" s="193"/>
      <c r="Q47" s="116"/>
      <c r="R47" s="18" t="str">
        <f>IF(ThisFileShipPackType="Pack","PL","MSL")</f>
        <v>PL</v>
      </c>
      <c r="S47" s="118"/>
      <c r="AL47" s="6"/>
      <c r="AM47" s="6"/>
      <c r="AN47" s="6"/>
      <c r="AO47" s="6"/>
      <c r="AP47" s="6"/>
      <c r="AQ47" s="6"/>
      <c r="AR47" s="6"/>
      <c r="AS47" s="6"/>
      <c r="AT47" s="6"/>
      <c r="AU47" s="6"/>
      <c r="AV47" s="6"/>
      <c r="AW47" s="6"/>
      <c r="AX47" s="6"/>
      <c r="AY47" s="6"/>
      <c r="AZ47" s="6"/>
    </row>
    <row r="48" spans="1:52" ht="15.75">
      <c r="A48" s="113"/>
      <c r="B48" s="113"/>
      <c r="C48" s="113"/>
      <c r="D48" s="113"/>
      <c r="E48" s="113"/>
      <c r="F48" s="113"/>
      <c r="G48" s="113"/>
      <c r="H48" s="113"/>
      <c r="I48" s="113"/>
      <c r="J48" s="113"/>
      <c r="K48" s="113"/>
      <c r="L48" s="113"/>
      <c r="M48" s="6"/>
      <c r="N48" s="6"/>
      <c r="O48" s="6"/>
      <c r="P48" s="193"/>
      <c r="Q48" s="116"/>
      <c r="R48" s="115" t="s">
        <v>230</v>
      </c>
      <c r="S48" s="118"/>
      <c r="AL48" s="6"/>
      <c r="AM48" s="6"/>
      <c r="AN48" s="6"/>
      <c r="AO48" s="6"/>
      <c r="AP48" s="6"/>
      <c r="AQ48" s="6"/>
      <c r="AR48" s="6"/>
      <c r="AS48" s="6"/>
      <c r="AT48" s="6"/>
      <c r="AU48" s="6"/>
      <c r="AV48" s="6"/>
      <c r="AW48" s="6"/>
      <c r="AX48" s="6"/>
      <c r="AY48" s="6"/>
      <c r="AZ48" s="6"/>
    </row>
    <row r="49" spans="1:52" ht="15.75">
      <c r="A49" s="113"/>
      <c r="B49" s="113"/>
      <c r="C49" s="113"/>
      <c r="D49" s="113"/>
      <c r="E49" s="113"/>
      <c r="F49" s="113"/>
      <c r="G49" s="113"/>
      <c r="H49" s="113"/>
      <c r="I49" s="113"/>
      <c r="J49" s="113"/>
      <c r="K49" s="113"/>
      <c r="L49" s="113"/>
      <c r="M49" s="6"/>
      <c r="N49" s="6"/>
      <c r="O49" s="6"/>
      <c r="P49" s="193"/>
      <c r="Q49" s="116"/>
      <c r="R49" s="18" t="str">
        <f>IF(ThisFileShipPackType="Pack","Definitions_Pkg","Definitions_Ship")</f>
        <v>Definitions_Pkg</v>
      </c>
      <c r="S49" s="118"/>
      <c r="AL49" s="6"/>
      <c r="AM49" s="6"/>
      <c r="AN49" s="6"/>
      <c r="AO49" s="6"/>
      <c r="AP49" s="6"/>
      <c r="AQ49" s="6"/>
      <c r="AR49" s="6"/>
      <c r="AS49" s="6"/>
      <c r="AT49" s="6"/>
      <c r="AU49" s="6"/>
      <c r="AV49" s="6"/>
      <c r="AW49" s="6"/>
      <c r="AX49" s="6"/>
      <c r="AY49" s="6"/>
      <c r="AZ49" s="6"/>
    </row>
    <row r="50" spans="1:52" ht="15.75">
      <c r="A50" s="113"/>
      <c r="B50" s="113"/>
      <c r="C50" s="113"/>
      <c r="D50" s="113"/>
      <c r="E50" s="113"/>
      <c r="F50" s="113"/>
      <c r="G50" s="113"/>
      <c r="H50" s="113"/>
      <c r="I50" s="113"/>
      <c r="J50" s="113"/>
      <c r="K50" s="113"/>
      <c r="L50" s="113"/>
      <c r="M50" s="6"/>
      <c r="N50" s="6"/>
      <c r="O50" s="6"/>
      <c r="P50" s="193"/>
      <c r="Q50" s="116"/>
      <c r="R50" s="115" t="s">
        <v>231</v>
      </c>
      <c r="S50" s="118"/>
      <c r="AL50" s="6"/>
      <c r="AM50" s="6"/>
      <c r="AN50" s="6"/>
      <c r="AO50" s="6"/>
      <c r="AP50" s="6"/>
      <c r="AQ50" s="6"/>
      <c r="AR50" s="6"/>
      <c r="AS50" s="6"/>
      <c r="AT50" s="6"/>
      <c r="AU50" s="6"/>
      <c r="AV50" s="6"/>
      <c r="AW50" s="6"/>
      <c r="AX50" s="6"/>
      <c r="AY50" s="6"/>
      <c r="AZ50" s="6"/>
    </row>
    <row r="51" spans="1:52" ht="15.75">
      <c r="A51" s="113"/>
      <c r="B51" s="113"/>
      <c r="C51" s="113"/>
      <c r="D51" s="113"/>
      <c r="E51" s="113"/>
      <c r="F51" s="113"/>
      <c r="G51" s="113"/>
      <c r="H51" s="113"/>
      <c r="I51" s="113"/>
      <c r="J51" s="113"/>
      <c r="K51" s="113"/>
      <c r="L51" s="113"/>
      <c r="M51" s="6"/>
      <c r="N51" s="6"/>
      <c r="O51" s="6"/>
      <c r="P51" s="193"/>
      <c r="Q51" s="116"/>
      <c r="R51" s="18" t="str">
        <f>IF(ThisFileShipPackType="Pack","Definitions_Ship","Definitions_Pkg")</f>
        <v>Definitions_Ship</v>
      </c>
      <c r="S51" s="118"/>
      <c r="AL51" s="6"/>
      <c r="AM51" s="6"/>
      <c r="AN51" s="6"/>
      <c r="AO51" s="6"/>
      <c r="AP51" s="6"/>
      <c r="AQ51" s="6"/>
      <c r="AR51" s="6"/>
      <c r="AS51" s="6"/>
      <c r="AT51" s="6"/>
      <c r="AU51" s="6"/>
      <c r="AV51" s="6"/>
      <c r="AW51" s="6"/>
      <c r="AX51" s="6"/>
      <c r="AY51" s="6"/>
      <c r="AZ51" s="6"/>
    </row>
    <row r="52" spans="1:52" ht="15.75">
      <c r="A52" s="113"/>
      <c r="B52" s="113"/>
      <c r="C52" s="113"/>
      <c r="D52" s="113"/>
      <c r="E52" s="113"/>
      <c r="F52" s="113"/>
      <c r="G52" s="113"/>
      <c r="H52" s="113"/>
      <c r="I52" s="113"/>
      <c r="J52" s="113"/>
      <c r="K52" s="113"/>
      <c r="L52" s="113"/>
      <c r="M52" s="6"/>
      <c r="N52" s="6"/>
      <c r="O52" s="6"/>
      <c r="P52" s="193"/>
      <c r="Q52" s="116"/>
      <c r="S52" s="118"/>
      <c r="AL52" s="6"/>
      <c r="AM52" s="6"/>
      <c r="AN52" s="6"/>
      <c r="AO52" s="6"/>
      <c r="AP52" s="6"/>
      <c r="AQ52" s="6"/>
      <c r="AR52" s="6"/>
      <c r="AS52" s="6"/>
      <c r="AT52" s="6"/>
      <c r="AU52" s="6"/>
      <c r="AV52" s="6"/>
      <c r="AW52" s="6"/>
      <c r="AX52" s="6"/>
      <c r="AY52" s="6"/>
      <c r="AZ52" s="6"/>
    </row>
    <row r="53" spans="1:52" ht="15.75">
      <c r="A53" s="113"/>
      <c r="B53" s="113"/>
      <c r="C53" s="113"/>
      <c r="D53" s="113"/>
      <c r="E53" s="113"/>
      <c r="F53" s="113"/>
      <c r="G53" s="113"/>
      <c r="H53" s="113"/>
      <c r="I53" s="113"/>
      <c r="J53" s="113"/>
      <c r="K53" s="113"/>
      <c r="L53" s="113"/>
      <c r="M53" s="6"/>
      <c r="N53" s="6"/>
      <c r="O53" s="6"/>
      <c r="P53" s="193"/>
      <c r="Q53" s="116"/>
      <c r="R53" s="115" t="s">
        <v>234</v>
      </c>
      <c r="S53" s="118"/>
      <c r="AL53" s="6"/>
      <c r="AM53" s="6"/>
      <c r="AN53" s="6"/>
      <c r="AO53" s="6"/>
      <c r="AP53" s="6"/>
      <c r="AQ53" s="6"/>
      <c r="AR53" s="6"/>
      <c r="AS53" s="6"/>
      <c r="AT53" s="6"/>
      <c r="AU53" s="6"/>
      <c r="AV53" s="6"/>
      <c r="AW53" s="6"/>
      <c r="AX53" s="6"/>
      <c r="AY53" s="6"/>
      <c r="AZ53" s="6"/>
    </row>
    <row r="54" spans="1:52" ht="15.75">
      <c r="A54" s="113"/>
      <c r="B54" s="113"/>
      <c r="C54" s="113"/>
      <c r="D54" s="113"/>
      <c r="E54" s="113"/>
      <c r="F54" s="113"/>
      <c r="G54" s="113"/>
      <c r="H54" s="113"/>
      <c r="I54" s="113"/>
      <c r="J54" s="113"/>
      <c r="K54" s="113"/>
      <c r="L54" s="113"/>
      <c r="M54" s="6"/>
      <c r="N54" s="6"/>
      <c r="O54" s="6"/>
      <c r="P54" s="193"/>
      <c r="Q54" s="116"/>
      <c r="R54" s="18" t="s">
        <v>233</v>
      </c>
      <c r="S54" s="118"/>
      <c r="AL54" s="6"/>
      <c r="AM54" s="6"/>
      <c r="AN54" s="6"/>
      <c r="AO54" s="6"/>
      <c r="AP54" s="6"/>
      <c r="AQ54" s="6"/>
      <c r="AR54" s="6"/>
      <c r="AS54" s="6"/>
      <c r="AT54" s="6"/>
      <c r="AU54" s="6"/>
      <c r="AV54" s="6"/>
      <c r="AW54" s="6"/>
      <c r="AX54" s="6"/>
      <c r="AY54" s="6"/>
      <c r="AZ54" s="6"/>
    </row>
    <row r="55" spans="1:52" ht="15.75">
      <c r="A55" s="113"/>
      <c r="B55" s="113"/>
      <c r="C55" s="113"/>
      <c r="D55" s="113"/>
      <c r="E55" s="113"/>
      <c r="F55" s="113"/>
      <c r="G55" s="113"/>
      <c r="H55" s="113"/>
      <c r="I55" s="113"/>
      <c r="J55" s="113"/>
      <c r="K55" s="113"/>
      <c r="L55" s="113"/>
      <c r="M55" s="6"/>
      <c r="N55" s="6"/>
      <c r="O55" s="6"/>
      <c r="P55" s="193"/>
      <c r="Q55" s="116"/>
      <c r="R55" s="115" t="s">
        <v>252</v>
      </c>
      <c r="S55" s="118"/>
      <c r="AL55" s="6"/>
      <c r="AM55" s="6"/>
      <c r="AN55" s="6"/>
      <c r="AO55" s="6"/>
      <c r="AP55" s="6"/>
      <c r="AQ55" s="6"/>
      <c r="AR55" s="6"/>
      <c r="AS55" s="6"/>
      <c r="AT55" s="6"/>
      <c r="AU55" s="6"/>
      <c r="AV55" s="6"/>
      <c r="AW55" s="6"/>
      <c r="AX55" s="6"/>
      <c r="AY55" s="6"/>
      <c r="AZ55" s="6"/>
    </row>
    <row r="56" spans="1:52" ht="15.75">
      <c r="A56" s="113"/>
      <c r="B56" s="113"/>
      <c r="C56" s="113"/>
      <c r="D56" s="113"/>
      <c r="E56" s="113"/>
      <c r="F56" s="113"/>
      <c r="G56" s="113"/>
      <c r="H56" s="113"/>
      <c r="I56" s="113"/>
      <c r="J56" s="113"/>
      <c r="K56" s="113"/>
      <c r="L56" s="113"/>
      <c r="M56" s="6"/>
      <c r="N56" s="6"/>
      <c r="O56" s="6"/>
      <c r="P56" s="193"/>
      <c r="Q56" s="116"/>
      <c r="R56" s="18" t="s">
        <v>253</v>
      </c>
      <c r="S56" s="118"/>
      <c r="AL56" s="6"/>
      <c r="AM56" s="6"/>
      <c r="AN56" s="6"/>
      <c r="AO56" s="6"/>
      <c r="AP56" s="6"/>
      <c r="AQ56" s="6"/>
      <c r="AR56" s="6"/>
      <c r="AS56" s="6"/>
      <c r="AT56" s="6"/>
      <c r="AU56" s="6"/>
      <c r="AV56" s="6"/>
      <c r="AW56" s="6"/>
      <c r="AX56" s="6"/>
      <c r="AY56" s="6"/>
      <c r="AZ56" s="6"/>
    </row>
    <row r="57" spans="1:52" ht="15.75">
      <c r="A57" s="113"/>
      <c r="B57" s="113"/>
      <c r="C57" s="113"/>
      <c r="D57" s="113"/>
      <c r="E57" s="113"/>
      <c r="F57" s="113"/>
      <c r="G57" s="113"/>
      <c r="H57" s="113"/>
      <c r="I57" s="113"/>
      <c r="J57" s="113"/>
      <c r="K57" s="113"/>
      <c r="L57" s="113"/>
      <c r="M57" s="6"/>
      <c r="N57" s="6"/>
      <c r="O57" s="6"/>
      <c r="P57" s="193"/>
      <c r="Q57" s="116"/>
      <c r="S57" s="118"/>
      <c r="AL57" s="6"/>
      <c r="AM57" s="6"/>
      <c r="AN57" s="6"/>
      <c r="AO57" s="6"/>
      <c r="AP57" s="6"/>
      <c r="AQ57" s="6"/>
      <c r="AR57" s="6"/>
      <c r="AS57" s="6"/>
      <c r="AT57" s="6"/>
      <c r="AU57" s="6"/>
      <c r="AV57" s="6"/>
      <c r="AW57" s="6"/>
      <c r="AX57" s="6"/>
      <c r="AY57" s="6"/>
      <c r="AZ57" s="6"/>
    </row>
    <row r="58" spans="1:52" ht="15.75">
      <c r="A58" s="113"/>
      <c r="B58" s="113"/>
      <c r="C58" s="113"/>
      <c r="D58" s="113"/>
      <c r="E58" s="113"/>
      <c r="F58" s="113"/>
      <c r="G58" s="113"/>
      <c r="H58" s="113"/>
      <c r="I58" s="113"/>
      <c r="J58" s="113"/>
      <c r="K58" s="113"/>
      <c r="L58" s="113"/>
      <c r="M58" s="6"/>
      <c r="N58" s="6"/>
      <c r="O58" s="6"/>
      <c r="P58" s="193"/>
      <c r="Q58" s="116"/>
      <c r="R58" s="62" t="s">
        <v>195</v>
      </c>
      <c r="AL58" s="6"/>
      <c r="AM58" s="6"/>
      <c r="AN58" s="6"/>
      <c r="AO58" s="6"/>
      <c r="AP58" s="6"/>
      <c r="AQ58" s="6"/>
      <c r="AR58" s="6"/>
      <c r="AS58" s="6"/>
      <c r="AT58" s="6"/>
      <c r="AU58" s="6"/>
      <c r="AV58" s="6"/>
      <c r="AW58" s="6"/>
      <c r="AX58" s="6"/>
      <c r="AY58" s="6"/>
      <c r="AZ58" s="6"/>
    </row>
    <row r="59" spans="1:52" ht="15.75">
      <c r="A59" s="113"/>
      <c r="B59" s="113"/>
      <c r="C59" s="113"/>
      <c r="D59" s="113"/>
      <c r="E59" s="113"/>
      <c r="F59" s="113"/>
      <c r="G59" s="113"/>
      <c r="H59" s="113"/>
      <c r="I59" s="113"/>
      <c r="J59" s="113"/>
      <c r="K59" s="113"/>
      <c r="L59" s="113"/>
      <c r="M59" s="6"/>
      <c r="N59" s="6"/>
      <c r="O59" s="6"/>
      <c r="P59" s="193"/>
      <c r="Q59" s="116"/>
      <c r="R59" s="119"/>
      <c r="S59" s="118" t="s">
        <v>196</v>
      </c>
      <c r="AL59" s="6"/>
      <c r="AM59" s="6"/>
      <c r="AN59" s="6"/>
      <c r="AO59" s="6"/>
      <c r="AP59" s="6"/>
      <c r="AQ59" s="6"/>
      <c r="AR59" s="6"/>
      <c r="AS59" s="6"/>
      <c r="AT59" s="6"/>
      <c r="AU59" s="6"/>
      <c r="AV59" s="6"/>
      <c r="AW59" s="6"/>
      <c r="AX59" s="6"/>
      <c r="AY59" s="6"/>
      <c r="AZ59" s="6"/>
    </row>
    <row r="60" spans="1:52" ht="15.75">
      <c r="A60" s="113"/>
      <c r="B60" s="113"/>
      <c r="C60" s="113"/>
      <c r="D60" s="120"/>
      <c r="E60" s="113"/>
      <c r="F60" s="113"/>
      <c r="G60" s="113"/>
      <c r="H60" s="113"/>
      <c r="I60" s="113"/>
      <c r="J60" s="113"/>
      <c r="K60" s="113"/>
      <c r="L60" s="113"/>
      <c r="M60" s="6"/>
      <c r="N60" s="6"/>
      <c r="O60" s="6"/>
      <c r="P60" s="193"/>
      <c r="Q60" s="116"/>
      <c r="AL60" s="6"/>
      <c r="AM60" s="6"/>
      <c r="AN60" s="6"/>
      <c r="AO60" s="6"/>
      <c r="AP60" s="6"/>
      <c r="AQ60" s="6"/>
      <c r="AR60" s="6"/>
      <c r="AS60" s="6"/>
      <c r="AT60" s="6"/>
      <c r="AU60" s="6"/>
      <c r="AV60" s="6"/>
      <c r="AW60" s="6"/>
      <c r="AX60" s="6"/>
      <c r="AY60" s="6"/>
      <c r="AZ60" s="6"/>
    </row>
    <row r="61" spans="1:52" ht="15.75">
      <c r="A61" s="113"/>
      <c r="B61" s="113"/>
      <c r="C61" s="113"/>
      <c r="D61" s="113"/>
      <c r="E61" s="113"/>
      <c r="F61" s="113"/>
      <c r="G61" s="113"/>
      <c r="H61" s="113"/>
      <c r="I61" s="113"/>
      <c r="J61" s="113"/>
      <c r="K61" s="113"/>
      <c r="L61" s="113"/>
      <c r="M61" s="6"/>
      <c r="N61" s="6"/>
      <c r="O61" s="6"/>
      <c r="P61" s="193"/>
      <c r="R61" s="107" t="s">
        <v>72</v>
      </c>
      <c r="AL61" s="6"/>
      <c r="AM61" s="6"/>
      <c r="AN61" s="6"/>
      <c r="AO61" s="6"/>
      <c r="AP61" s="6"/>
      <c r="AQ61" s="6"/>
      <c r="AR61" s="6"/>
      <c r="AS61" s="6"/>
      <c r="AT61" s="6"/>
      <c r="AU61" s="6"/>
      <c r="AV61" s="6"/>
      <c r="AW61" s="6"/>
      <c r="AX61" s="6"/>
      <c r="AY61" s="6"/>
      <c r="AZ61" s="6"/>
    </row>
    <row r="62" spans="1:52" ht="15.75">
      <c r="A62" s="113"/>
      <c r="B62" s="113"/>
      <c r="C62" s="113"/>
      <c r="D62" s="113"/>
      <c r="E62" s="113"/>
      <c r="F62" s="113"/>
      <c r="G62" s="113"/>
      <c r="H62" s="113"/>
      <c r="I62" s="113"/>
      <c r="J62" s="113"/>
      <c r="K62" s="113"/>
      <c r="L62" s="113"/>
      <c r="M62" s="6"/>
      <c r="N62" s="6"/>
      <c r="O62" s="6"/>
      <c r="P62" s="193"/>
      <c r="R62" s="104">
        <f>COUNTA(A62:E62,G62)</f>
        <v>0</v>
      </c>
      <c r="S62" s="104">
        <f>IF(AND(COUNTA(A62:M62)&gt;2,$R62&lt;5),1,0)</f>
        <v>0</v>
      </c>
      <c r="T62" s="121" t="s">
        <v>73</v>
      </c>
      <c r="AL62" s="6"/>
      <c r="AM62" s="6"/>
      <c r="AN62" s="6"/>
      <c r="AO62" s="6"/>
      <c r="AP62" s="6"/>
      <c r="AQ62" s="6"/>
      <c r="AR62" s="6"/>
      <c r="AS62" s="6"/>
      <c r="AT62" s="6"/>
      <c r="AU62" s="6"/>
      <c r="AV62" s="6"/>
      <c r="AW62" s="6"/>
      <c r="AX62" s="6"/>
      <c r="AY62" s="6"/>
      <c r="AZ62" s="6"/>
    </row>
    <row r="63" spans="1:52" ht="15.75">
      <c r="A63" s="113"/>
      <c r="B63" s="113"/>
      <c r="C63" s="113"/>
      <c r="D63" s="113"/>
      <c r="E63" s="113"/>
      <c r="F63" s="113"/>
      <c r="G63" s="113"/>
      <c r="H63" s="113"/>
      <c r="I63" s="113"/>
      <c r="J63" s="113"/>
      <c r="K63" s="113"/>
      <c r="L63" s="113"/>
      <c r="M63" s="6"/>
      <c r="N63" s="6"/>
      <c r="O63" s="6"/>
      <c r="P63" s="193"/>
      <c r="R63" s="122"/>
      <c r="S63" s="123"/>
      <c r="T63" s="107" t="s">
        <v>100</v>
      </c>
      <c r="U63" s="121"/>
      <c r="AL63" s="6"/>
      <c r="AM63" s="6"/>
      <c r="AN63" s="6"/>
      <c r="AO63" s="6"/>
      <c r="AP63" s="6"/>
      <c r="AQ63" s="6"/>
      <c r="AR63" s="6"/>
      <c r="AS63" s="6"/>
      <c r="AT63" s="6"/>
      <c r="AU63" s="6"/>
      <c r="AV63" s="6"/>
      <c r="AW63" s="6"/>
      <c r="AX63" s="6"/>
      <c r="AY63" s="6"/>
      <c r="AZ63" s="6"/>
    </row>
    <row r="64" spans="1:52" ht="15.75">
      <c r="A64" s="113"/>
      <c r="B64" s="113"/>
      <c r="C64" s="113"/>
      <c r="D64" s="113"/>
      <c r="E64" s="113"/>
      <c r="F64" s="113"/>
      <c r="G64" s="113"/>
      <c r="H64" s="113"/>
      <c r="I64" s="113"/>
      <c r="J64" s="113"/>
      <c r="K64" s="113"/>
      <c r="L64" s="113"/>
      <c r="M64" s="6"/>
      <c r="N64" s="6"/>
      <c r="O64" s="6"/>
      <c r="P64" s="193"/>
      <c r="R64" s="122"/>
      <c r="S64" s="123"/>
      <c r="T64" s="105">
        <f>COUNTA(I64:J64,M64)</f>
        <v>0</v>
      </c>
      <c r="U64" s="106">
        <f>IF(AND(COUNTA(A64:M64)&gt;2,$T64=0),1,0)</f>
        <v>0</v>
      </c>
      <c r="V64" s="121" t="s">
        <v>101</v>
      </c>
      <c r="AL64" s="6"/>
      <c r="AM64" s="6"/>
      <c r="AN64" s="6"/>
      <c r="AO64" s="6"/>
      <c r="AP64" s="6"/>
      <c r="AQ64" s="6"/>
      <c r="AR64" s="6"/>
      <c r="AS64" s="6"/>
      <c r="AT64" s="6"/>
      <c r="AU64" s="6"/>
      <c r="AV64" s="6"/>
      <c r="AW64" s="6"/>
      <c r="AX64" s="6"/>
      <c r="AY64" s="6"/>
      <c r="AZ64" s="6"/>
    </row>
    <row r="65" spans="1:52" ht="15.75">
      <c r="A65" s="113"/>
      <c r="B65" s="113"/>
      <c r="C65" s="113"/>
      <c r="D65" s="113"/>
      <c r="E65" s="113"/>
      <c r="F65" s="113"/>
      <c r="G65" s="113"/>
      <c r="H65" s="113"/>
      <c r="I65" s="113"/>
      <c r="J65" s="113"/>
      <c r="K65" s="113"/>
      <c r="L65" s="113"/>
      <c r="M65" s="6"/>
      <c r="N65" s="6"/>
      <c r="O65" s="6"/>
      <c r="P65" s="193"/>
      <c r="R65" s="62" t="s">
        <v>39</v>
      </c>
      <c r="S65" s="123"/>
      <c r="T65" s="123"/>
      <c r="U65" s="121"/>
      <c r="AL65" s="6"/>
      <c r="AM65" s="6"/>
      <c r="AN65" s="6"/>
      <c r="AO65" s="6"/>
      <c r="AP65" s="6"/>
      <c r="AQ65" s="6"/>
      <c r="AR65" s="6"/>
      <c r="AS65" s="6"/>
      <c r="AT65" s="6"/>
      <c r="AU65" s="6"/>
      <c r="AV65" s="6"/>
      <c r="AW65" s="6"/>
      <c r="AX65" s="6"/>
      <c r="AY65" s="6"/>
      <c r="AZ65" s="6"/>
    </row>
    <row r="66" spans="1:52" ht="15.75">
      <c r="A66" s="113"/>
      <c r="B66" s="113"/>
      <c r="C66" s="113"/>
      <c r="D66" s="113"/>
      <c r="E66" s="113"/>
      <c r="F66" s="113"/>
      <c r="G66" s="113"/>
      <c r="H66" s="113"/>
      <c r="I66" s="113"/>
      <c r="J66" s="113"/>
      <c r="K66" s="113"/>
      <c r="L66" s="113"/>
      <c r="M66" s="6"/>
      <c r="N66" s="6"/>
      <c r="O66" s="6"/>
      <c r="P66" s="193"/>
      <c r="R66" s="122">
        <f>COUNTA(AllReqdHdrCellsPack)</f>
        <v>2</v>
      </c>
      <c r="S66" s="118" t="s">
        <v>42</v>
      </c>
      <c r="T66" s="123"/>
      <c r="U66" s="121"/>
      <c r="AL66" s="6"/>
      <c r="AM66" s="6"/>
      <c r="AN66" s="6"/>
      <c r="AO66" s="6"/>
      <c r="AP66" s="6"/>
      <c r="AQ66" s="6"/>
      <c r="AR66" s="6"/>
      <c r="AS66" s="6"/>
      <c r="AT66" s="6"/>
      <c r="AU66" s="6"/>
      <c r="AV66" s="6"/>
      <c r="AW66" s="6"/>
      <c r="AX66" s="6"/>
      <c r="AY66" s="6"/>
      <c r="AZ66" s="6"/>
    </row>
    <row r="67" spans="1:52" ht="15.75">
      <c r="A67" s="113"/>
      <c r="B67" s="113"/>
      <c r="C67" s="113"/>
      <c r="D67" s="113"/>
      <c r="E67" s="113"/>
      <c r="F67" s="113"/>
      <c r="G67" s="113"/>
      <c r="H67" s="113"/>
      <c r="I67" s="113"/>
      <c r="J67" s="113"/>
      <c r="K67" s="113"/>
      <c r="L67" s="113"/>
      <c r="M67" s="6"/>
      <c r="N67" s="6"/>
      <c r="O67" s="6"/>
      <c r="P67" s="193"/>
      <c r="R67" s="62" t="s">
        <v>41</v>
      </c>
      <c r="S67" s="123"/>
      <c r="T67" s="123"/>
      <c r="U67" s="121"/>
      <c r="AL67" s="6"/>
      <c r="AM67" s="6"/>
      <c r="AN67" s="6"/>
      <c r="AO67" s="6"/>
      <c r="AP67" s="6"/>
      <c r="AQ67" s="6"/>
      <c r="AR67" s="6"/>
      <c r="AS67" s="6"/>
      <c r="AT67" s="6"/>
      <c r="AU67" s="6"/>
      <c r="AV67" s="6"/>
      <c r="AW67" s="6"/>
      <c r="AX67" s="6"/>
      <c r="AY67" s="6"/>
      <c r="AZ67" s="6"/>
    </row>
    <row r="68" spans="1:52" ht="15.75">
      <c r="A68" s="113"/>
      <c r="B68" s="113"/>
      <c r="C68" s="113"/>
      <c r="D68" s="113"/>
      <c r="E68" s="113"/>
      <c r="F68" s="113"/>
      <c r="G68" s="113"/>
      <c r="H68" s="113"/>
      <c r="I68" s="113"/>
      <c r="J68" s="113"/>
      <c r="K68" s="113"/>
      <c r="L68" s="113"/>
      <c r="M68" s="6"/>
      <c r="N68" s="6"/>
      <c r="O68" s="6"/>
      <c r="P68" s="193"/>
      <c r="R68" s="122">
        <f>COUNTA(AllReqdHdrCellsShip)</f>
        <v>4</v>
      </c>
      <c r="S68" s="118" t="s">
        <v>42</v>
      </c>
      <c r="T68" s="123"/>
      <c r="U68" s="121"/>
      <c r="AL68" s="6"/>
      <c r="AM68" s="6"/>
      <c r="AN68" s="6"/>
      <c r="AO68" s="6"/>
      <c r="AP68" s="6"/>
      <c r="AQ68" s="6"/>
      <c r="AR68" s="6"/>
      <c r="AS68" s="6"/>
      <c r="AT68" s="6"/>
      <c r="AU68" s="6"/>
      <c r="AV68" s="6"/>
      <c r="AW68" s="6"/>
      <c r="AX68" s="6"/>
      <c r="AY68" s="6"/>
      <c r="AZ68" s="6"/>
    </row>
    <row r="69" spans="1:52" ht="15.75">
      <c r="A69" s="113"/>
      <c r="B69" s="113"/>
      <c r="C69" s="113"/>
      <c r="D69" s="113"/>
      <c r="E69" s="113"/>
      <c r="F69" s="113"/>
      <c r="G69" s="113"/>
      <c r="H69" s="113"/>
      <c r="I69" s="113"/>
      <c r="J69" s="113"/>
      <c r="K69" s="113"/>
      <c r="L69" s="113"/>
      <c r="M69" s="6"/>
      <c r="N69" s="6"/>
      <c r="O69" s="6"/>
      <c r="P69" s="193"/>
      <c r="R69" s="62" t="s">
        <v>40</v>
      </c>
      <c r="S69" s="123"/>
      <c r="T69" s="123"/>
      <c r="U69" s="121"/>
      <c r="AL69" s="6"/>
      <c r="AM69" s="6"/>
      <c r="AN69" s="6"/>
      <c r="AO69" s="6"/>
      <c r="AP69" s="6"/>
      <c r="AQ69" s="6"/>
      <c r="AR69" s="6"/>
      <c r="AS69" s="6"/>
      <c r="AT69" s="6"/>
      <c r="AU69" s="6"/>
      <c r="AV69" s="6"/>
      <c r="AW69" s="6"/>
      <c r="AX69" s="6"/>
      <c r="AY69" s="6"/>
      <c r="AZ69" s="6"/>
    </row>
    <row r="70" spans="1:52" ht="15.75">
      <c r="A70" s="113"/>
      <c r="B70" s="113"/>
      <c r="C70" s="113"/>
      <c r="D70" s="113"/>
      <c r="E70" s="113"/>
      <c r="F70" s="113"/>
      <c r="G70" s="113"/>
      <c r="H70" s="113"/>
      <c r="I70" s="113"/>
      <c r="J70" s="113"/>
      <c r="K70" s="113"/>
      <c r="L70" s="113"/>
      <c r="M70" s="6"/>
      <c r="N70" s="6"/>
      <c r="O70" s="6"/>
      <c r="P70" s="193"/>
      <c r="R70" s="122">
        <f>COUNTA(AllShipUnits)</f>
        <v>0</v>
      </c>
      <c r="S70" s="118" t="s">
        <v>42</v>
      </c>
      <c r="T70" s="123"/>
      <c r="U70" s="121"/>
      <c r="AL70" s="6"/>
      <c r="AM70" s="6"/>
      <c r="AN70" s="6"/>
      <c r="AO70" s="6"/>
      <c r="AP70" s="6"/>
      <c r="AQ70" s="6"/>
      <c r="AR70" s="6"/>
      <c r="AS70" s="6"/>
      <c r="AT70" s="6"/>
      <c r="AU70" s="6"/>
      <c r="AV70" s="6"/>
      <c r="AW70" s="6"/>
      <c r="AX70" s="6"/>
      <c r="AY70" s="6"/>
      <c r="AZ70" s="6"/>
    </row>
    <row r="71" spans="1:52" ht="15.75">
      <c r="A71" s="113"/>
      <c r="B71" s="113"/>
      <c r="C71" s="113"/>
      <c r="D71" s="113"/>
      <c r="E71" s="113"/>
      <c r="F71" s="113"/>
      <c r="G71" s="113"/>
      <c r="H71" s="113"/>
      <c r="I71" s="113"/>
      <c r="J71" s="113"/>
      <c r="K71" s="113"/>
      <c r="L71" s="113"/>
      <c r="M71" s="6"/>
      <c r="N71" s="6"/>
      <c r="O71" s="6"/>
      <c r="P71" s="193"/>
      <c r="Q71" s="116"/>
      <c r="R71" s="124"/>
      <c r="S71" s="123"/>
      <c r="T71" s="121"/>
      <c r="AL71" s="6"/>
      <c r="AM71" s="6"/>
      <c r="AN71" s="6"/>
      <c r="AO71" s="6"/>
      <c r="AP71" s="6"/>
      <c r="AQ71" s="6"/>
      <c r="AR71" s="6"/>
      <c r="AS71" s="6"/>
      <c r="AT71" s="6"/>
      <c r="AU71" s="6"/>
      <c r="AV71" s="6"/>
      <c r="AW71" s="6"/>
      <c r="AX71" s="6"/>
      <c r="AY71" s="6"/>
      <c r="AZ71" s="6"/>
    </row>
    <row r="72" spans="1:52" ht="15.75">
      <c r="A72" s="113"/>
      <c r="B72" s="113"/>
      <c r="C72" s="113"/>
      <c r="D72" s="113"/>
      <c r="E72" s="113"/>
      <c r="F72" s="113"/>
      <c r="G72" s="113"/>
      <c r="H72" s="113"/>
      <c r="I72" s="113"/>
      <c r="J72" s="113"/>
      <c r="K72" s="113"/>
      <c r="L72" s="113"/>
      <c r="M72" s="6"/>
      <c r="N72" s="6"/>
      <c r="O72" s="6"/>
      <c r="P72" s="193"/>
      <c r="Q72" s="116"/>
      <c r="R72" s="107" t="s">
        <v>95</v>
      </c>
      <c r="S72" s="123"/>
      <c r="T72" s="121"/>
      <c r="AL72" s="6"/>
      <c r="AM72" s="6"/>
      <c r="AN72" s="6"/>
      <c r="AO72" s="6"/>
      <c r="AP72" s="6"/>
      <c r="AQ72" s="6"/>
      <c r="AR72" s="6"/>
      <c r="AS72" s="6"/>
      <c r="AT72" s="6"/>
      <c r="AU72" s="6"/>
      <c r="AV72" s="6"/>
      <c r="AW72" s="6"/>
      <c r="AX72" s="6"/>
      <c r="AY72" s="6"/>
      <c r="AZ72" s="6"/>
    </row>
    <row r="73" spans="1:52" ht="15.75">
      <c r="A73" s="113"/>
      <c r="B73" s="113"/>
      <c r="C73" s="113"/>
      <c r="D73" s="113"/>
      <c r="E73" s="113"/>
      <c r="F73" s="113"/>
      <c r="G73" s="113"/>
      <c r="H73" s="113"/>
      <c r="I73" s="113"/>
      <c r="J73" s="113"/>
      <c r="K73" s="113"/>
      <c r="L73" s="113"/>
      <c r="M73" s="6"/>
      <c r="N73" s="6"/>
      <c r="O73" s="6"/>
      <c r="P73" s="193"/>
      <c r="Q73" s="116"/>
      <c r="R73" s="21"/>
      <c r="AL73" s="6"/>
      <c r="AM73" s="6"/>
      <c r="AN73" s="6"/>
      <c r="AO73" s="6"/>
      <c r="AP73" s="6"/>
      <c r="AQ73" s="6"/>
      <c r="AR73" s="6"/>
      <c r="AS73" s="6"/>
      <c r="AT73" s="6"/>
      <c r="AU73" s="6"/>
      <c r="AV73" s="6"/>
      <c r="AW73" s="6"/>
      <c r="AX73" s="6"/>
      <c r="AY73" s="6"/>
      <c r="AZ73" s="6"/>
    </row>
    <row r="74" spans="1:52" ht="15.75">
      <c r="A74" s="113"/>
      <c r="B74" s="113"/>
      <c r="C74" s="113"/>
      <c r="D74" s="113"/>
      <c r="E74" s="113"/>
      <c r="F74" s="113"/>
      <c r="G74" s="113"/>
      <c r="H74" s="113"/>
      <c r="I74" s="113"/>
      <c r="J74" s="113"/>
      <c r="K74" s="113"/>
      <c r="L74" s="113"/>
      <c r="M74" s="6"/>
      <c r="N74" s="6"/>
      <c r="O74" s="6"/>
      <c r="P74" s="193"/>
      <c r="Q74" s="116"/>
      <c r="AL74" s="6"/>
      <c r="AM74" s="6"/>
      <c r="AN74" s="6"/>
      <c r="AO74" s="6"/>
      <c r="AP74" s="6"/>
      <c r="AQ74" s="6"/>
      <c r="AR74" s="6"/>
      <c r="AS74" s="6"/>
      <c r="AT74" s="6"/>
      <c r="AU74" s="6"/>
      <c r="AV74" s="6"/>
      <c r="AW74" s="6"/>
      <c r="AX74" s="6"/>
      <c r="AY74" s="6"/>
      <c r="AZ74" s="6"/>
    </row>
    <row r="75" spans="1:52" ht="15.75">
      <c r="A75" s="113"/>
      <c r="B75" s="113"/>
      <c r="C75" s="113"/>
      <c r="D75" s="113"/>
      <c r="E75" s="113"/>
      <c r="F75" s="113"/>
      <c r="G75" s="113"/>
      <c r="H75" s="113"/>
      <c r="I75" s="113"/>
      <c r="J75" s="113"/>
      <c r="K75" s="113"/>
      <c r="L75" s="113"/>
      <c r="M75" s="6"/>
      <c r="N75" s="6"/>
      <c r="O75" s="6"/>
      <c r="P75" s="193"/>
      <c r="Q75" s="116"/>
      <c r="R75" s="107" t="s">
        <v>109</v>
      </c>
      <c r="AL75" s="6"/>
      <c r="AM75" s="6"/>
      <c r="AN75" s="6"/>
      <c r="AO75" s="6"/>
      <c r="AP75" s="6"/>
      <c r="AQ75" s="6"/>
      <c r="AR75" s="6"/>
      <c r="AS75" s="6"/>
      <c r="AT75" s="6"/>
      <c r="AU75" s="6"/>
      <c r="AV75" s="6"/>
      <c r="AW75" s="6"/>
      <c r="AX75" s="6"/>
      <c r="AY75" s="6"/>
      <c r="AZ75" s="6"/>
    </row>
    <row r="76" spans="1:52" ht="15.75">
      <c r="A76" s="113"/>
      <c r="B76" s="113"/>
      <c r="C76" s="113"/>
      <c r="D76" s="113"/>
      <c r="E76" s="113"/>
      <c r="F76" s="113"/>
      <c r="G76" s="113"/>
      <c r="H76" s="113"/>
      <c r="I76" s="113"/>
      <c r="J76" s="113"/>
      <c r="K76" s="113"/>
      <c r="L76" s="113"/>
      <c r="M76" s="6"/>
      <c r="N76" s="6"/>
      <c r="O76" s="6"/>
      <c r="P76" s="193"/>
      <c r="Q76" s="116"/>
      <c r="R76" s="125"/>
      <c r="S76" s="118" t="s">
        <v>113</v>
      </c>
      <c r="AL76" s="6"/>
      <c r="AM76" s="6"/>
      <c r="AN76" s="6"/>
      <c r="AO76" s="6"/>
      <c r="AP76" s="6"/>
      <c r="AQ76" s="6"/>
      <c r="AR76" s="6"/>
      <c r="AS76" s="6"/>
      <c r="AT76" s="6"/>
      <c r="AU76" s="6"/>
      <c r="AV76" s="6"/>
      <c r="AW76" s="6"/>
      <c r="AX76" s="6"/>
      <c r="AY76" s="6"/>
      <c r="AZ76" s="6"/>
    </row>
    <row r="77" spans="1:52" ht="15.75">
      <c r="A77" s="113"/>
      <c r="B77" s="113"/>
      <c r="C77" s="113"/>
      <c r="D77" s="113"/>
      <c r="E77" s="113"/>
      <c r="F77" s="113"/>
      <c r="G77" s="113"/>
      <c r="H77" s="113"/>
      <c r="I77" s="113"/>
      <c r="J77" s="113"/>
      <c r="K77" s="113"/>
      <c r="L77" s="113"/>
      <c r="M77" s="6"/>
      <c r="N77" s="6"/>
      <c r="O77" s="6"/>
      <c r="P77" s="193"/>
      <c r="Q77" s="116"/>
      <c r="AL77" s="6"/>
      <c r="AM77" s="6"/>
      <c r="AN77" s="6"/>
      <c r="AO77" s="6"/>
      <c r="AP77" s="6"/>
      <c r="AQ77" s="6"/>
      <c r="AR77" s="6"/>
      <c r="AS77" s="6"/>
      <c r="AT77" s="6"/>
      <c r="AU77" s="6"/>
      <c r="AV77" s="6"/>
      <c r="AW77" s="6"/>
      <c r="AX77" s="6"/>
      <c r="AY77" s="6"/>
      <c r="AZ77" s="6"/>
    </row>
    <row r="78" spans="1:52" ht="15.75">
      <c r="A78" s="113"/>
      <c r="B78" s="113"/>
      <c r="C78" s="113"/>
      <c r="D78" s="113"/>
      <c r="E78" s="113"/>
      <c r="F78" s="113"/>
      <c r="G78" s="113"/>
      <c r="H78" s="113"/>
      <c r="I78" s="113"/>
      <c r="J78" s="113"/>
      <c r="K78" s="113"/>
      <c r="L78" s="113"/>
      <c r="M78" s="6"/>
      <c r="N78" s="6"/>
      <c r="O78" s="6"/>
      <c r="P78" s="193"/>
      <c r="Q78" s="116"/>
      <c r="R78" s="107" t="s">
        <v>96</v>
      </c>
      <c r="AL78" s="6"/>
      <c r="AM78" s="6"/>
      <c r="AN78" s="6"/>
      <c r="AO78" s="6"/>
      <c r="AP78" s="6"/>
      <c r="AQ78" s="6"/>
      <c r="AR78" s="6"/>
      <c r="AS78" s="6"/>
      <c r="AT78" s="6"/>
      <c r="AU78" s="6"/>
      <c r="AV78" s="6"/>
      <c r="AW78" s="6"/>
      <c r="AX78" s="6"/>
      <c r="AY78" s="6"/>
      <c r="AZ78" s="6"/>
    </row>
    <row r="79" spans="1:52" ht="15.75">
      <c r="A79" s="113"/>
      <c r="B79" s="113"/>
      <c r="C79" s="113"/>
      <c r="D79" s="113"/>
      <c r="E79" s="113"/>
      <c r="F79" s="113"/>
      <c r="G79" s="113"/>
      <c r="H79" s="113"/>
      <c r="I79" s="113"/>
      <c r="J79" s="113"/>
      <c r="K79" s="113"/>
      <c r="L79" s="113"/>
      <c r="M79" s="6"/>
      <c r="N79" s="6"/>
      <c r="O79" s="6"/>
      <c r="P79" s="193"/>
      <c r="Q79" s="116"/>
      <c r="R79" s="21"/>
      <c r="AL79" s="6"/>
      <c r="AM79" s="6"/>
      <c r="AN79" s="6"/>
      <c r="AO79" s="6"/>
      <c r="AP79" s="6"/>
      <c r="AQ79" s="6"/>
      <c r="AR79" s="6"/>
      <c r="AS79" s="6"/>
      <c r="AT79" s="6"/>
      <c r="AU79" s="6"/>
      <c r="AV79" s="6"/>
      <c r="AW79" s="6"/>
      <c r="AX79" s="6"/>
      <c r="AY79" s="6"/>
      <c r="AZ79" s="6"/>
    </row>
    <row r="80" spans="1:52" ht="15.75">
      <c r="A80" s="113"/>
      <c r="B80" s="113"/>
      <c r="C80" s="113"/>
      <c r="D80" s="113"/>
      <c r="E80" s="113"/>
      <c r="F80" s="113"/>
      <c r="G80" s="113"/>
      <c r="H80" s="113"/>
      <c r="I80" s="113"/>
      <c r="J80" s="113"/>
      <c r="K80" s="113"/>
      <c r="L80" s="113"/>
      <c r="M80" s="6"/>
      <c r="N80" s="6"/>
      <c r="O80" s="6"/>
      <c r="P80" s="193"/>
      <c r="Q80" s="116"/>
      <c r="R80" s="126"/>
      <c r="AL80" s="6"/>
      <c r="AM80" s="6"/>
      <c r="AN80" s="6"/>
      <c r="AO80" s="6"/>
      <c r="AP80" s="6"/>
      <c r="AQ80" s="6"/>
      <c r="AR80" s="6"/>
      <c r="AS80" s="6"/>
      <c r="AT80" s="6"/>
      <c r="AU80" s="6"/>
      <c r="AV80" s="6"/>
      <c r="AW80" s="6"/>
      <c r="AX80" s="6"/>
      <c r="AY80" s="6"/>
      <c r="AZ80" s="6"/>
    </row>
    <row r="81" spans="1:52" ht="15.75">
      <c r="A81" s="113"/>
      <c r="B81" s="113"/>
      <c r="C81" s="113"/>
      <c r="D81" s="113"/>
      <c r="E81" s="113"/>
      <c r="F81" s="113"/>
      <c r="G81" s="113"/>
      <c r="H81" s="113"/>
      <c r="I81" s="113"/>
      <c r="J81" s="113"/>
      <c r="K81" s="113"/>
      <c r="L81" s="113"/>
      <c r="M81" s="6"/>
      <c r="N81" s="6"/>
      <c r="O81" s="6"/>
      <c r="P81" s="193"/>
      <c r="Q81" s="116"/>
      <c r="R81" s="107" t="s">
        <v>110</v>
      </c>
      <c r="AL81" s="6"/>
      <c r="AM81" s="6"/>
      <c r="AN81" s="6"/>
      <c r="AO81" s="6"/>
      <c r="AP81" s="6"/>
      <c r="AQ81" s="6"/>
      <c r="AR81" s="6"/>
      <c r="AS81" s="6"/>
      <c r="AT81" s="6"/>
      <c r="AU81" s="6"/>
      <c r="AV81" s="6"/>
      <c r="AW81" s="6"/>
      <c r="AX81" s="6"/>
      <c r="AY81" s="6"/>
      <c r="AZ81" s="6"/>
    </row>
    <row r="82" spans="1:52" ht="15.75">
      <c r="A82" s="113"/>
      <c r="B82" s="113"/>
      <c r="C82" s="113"/>
      <c r="D82" s="113"/>
      <c r="E82" s="113"/>
      <c r="F82" s="113"/>
      <c r="G82" s="113"/>
      <c r="H82" s="113"/>
      <c r="I82" s="113"/>
      <c r="J82" s="113"/>
      <c r="K82" s="113"/>
      <c r="L82" s="113"/>
      <c r="M82" s="6"/>
      <c r="N82" s="6"/>
      <c r="O82" s="6"/>
      <c r="P82" s="193"/>
      <c r="Q82" s="116"/>
      <c r="R82" s="127"/>
      <c r="S82" s="118" t="s">
        <v>113</v>
      </c>
      <c r="AL82" s="6"/>
      <c r="AM82" s="6"/>
      <c r="AN82" s="6"/>
      <c r="AO82" s="6"/>
      <c r="AP82" s="6"/>
      <c r="AQ82" s="6"/>
      <c r="AR82" s="6"/>
      <c r="AS82" s="6"/>
      <c r="AT82" s="6"/>
      <c r="AU82" s="6"/>
      <c r="AV82" s="6"/>
      <c r="AW82" s="6"/>
      <c r="AX82" s="6"/>
      <c r="AY82" s="6"/>
      <c r="AZ82" s="6"/>
    </row>
    <row r="83" spans="1:52" ht="15.75">
      <c r="A83" s="113"/>
      <c r="B83" s="113"/>
      <c r="C83" s="113"/>
      <c r="D83" s="113"/>
      <c r="E83" s="113"/>
      <c r="F83" s="113"/>
      <c r="G83" s="113"/>
      <c r="H83" s="113"/>
      <c r="I83" s="113"/>
      <c r="J83" s="113"/>
      <c r="K83" s="113"/>
      <c r="L83" s="113"/>
      <c r="M83" s="6"/>
      <c r="N83" s="6"/>
      <c r="O83" s="6"/>
      <c r="P83" s="193"/>
      <c r="Q83" s="116"/>
      <c r="AL83" s="6"/>
      <c r="AM83" s="6"/>
      <c r="AN83" s="6"/>
      <c r="AO83" s="6"/>
      <c r="AP83" s="6"/>
      <c r="AQ83" s="6"/>
      <c r="AR83" s="6"/>
      <c r="AS83" s="6"/>
      <c r="AT83" s="6"/>
      <c r="AU83" s="6"/>
      <c r="AV83" s="6"/>
      <c r="AW83" s="6"/>
      <c r="AX83" s="6"/>
      <c r="AY83" s="6"/>
      <c r="AZ83" s="6"/>
    </row>
    <row r="84" spans="1:52" ht="15.75">
      <c r="A84" s="113"/>
      <c r="B84" s="113"/>
      <c r="C84" s="113"/>
      <c r="D84" s="113"/>
      <c r="E84" s="113"/>
      <c r="F84" s="113"/>
      <c r="G84" s="113"/>
      <c r="H84" s="113"/>
      <c r="I84" s="113"/>
      <c r="J84" s="113"/>
      <c r="K84" s="113"/>
      <c r="L84" s="113"/>
      <c r="M84" s="6"/>
      <c r="N84" s="6"/>
      <c r="O84" s="6"/>
      <c r="P84" s="193"/>
      <c r="Q84" s="116"/>
      <c r="R84" s="107" t="s">
        <v>80</v>
      </c>
      <c r="AL84" s="6"/>
      <c r="AM84" s="6"/>
      <c r="AN84" s="6"/>
      <c r="AO84" s="6"/>
      <c r="AP84" s="6"/>
      <c r="AQ84" s="6"/>
      <c r="AR84" s="6"/>
      <c r="AS84" s="6"/>
      <c r="AT84" s="6"/>
      <c r="AU84" s="6"/>
      <c r="AV84" s="6"/>
      <c r="AW84" s="6"/>
      <c r="AX84" s="6"/>
      <c r="AY84" s="6"/>
      <c r="AZ84" s="6"/>
    </row>
    <row r="85" spans="1:52" ht="15.75">
      <c r="A85" s="113"/>
      <c r="B85" s="113"/>
      <c r="C85" s="113"/>
      <c r="D85" s="113"/>
      <c r="E85" s="113"/>
      <c r="F85" s="113"/>
      <c r="G85" s="113"/>
      <c r="H85" s="113"/>
      <c r="I85" s="113"/>
      <c r="J85" s="113"/>
      <c r="K85" s="113"/>
      <c r="L85" s="113"/>
      <c r="M85" s="6"/>
      <c r="N85" s="6"/>
      <c r="O85" s="6"/>
      <c r="P85" s="193"/>
      <c r="Q85" s="116"/>
      <c r="R85" s="128"/>
      <c r="S85" s="118" t="s">
        <v>174</v>
      </c>
      <c r="AL85" s="6"/>
      <c r="AM85" s="6"/>
      <c r="AN85" s="6"/>
      <c r="AO85" s="6"/>
      <c r="AP85" s="6"/>
      <c r="AQ85" s="6"/>
      <c r="AR85" s="6"/>
      <c r="AS85" s="6"/>
      <c r="AT85" s="6"/>
      <c r="AU85" s="6"/>
      <c r="AV85" s="6"/>
      <c r="AW85" s="6"/>
      <c r="AX85" s="6"/>
      <c r="AY85" s="6"/>
      <c r="AZ85" s="6"/>
    </row>
    <row r="86" spans="1:52" ht="15.75">
      <c r="A86" s="113"/>
      <c r="B86" s="113"/>
      <c r="C86" s="113"/>
      <c r="D86" s="113"/>
      <c r="E86" s="113"/>
      <c r="F86" s="113"/>
      <c r="G86" s="113"/>
      <c r="H86" s="113"/>
      <c r="I86" s="113"/>
      <c r="J86" s="113"/>
      <c r="K86" s="113"/>
      <c r="L86" s="113"/>
      <c r="M86" s="6"/>
      <c r="N86" s="6"/>
      <c r="O86" s="6"/>
      <c r="P86" s="193"/>
      <c r="Q86" s="116"/>
      <c r="R86" s="129"/>
      <c r="S86" s="118"/>
      <c r="AL86" s="6"/>
      <c r="AM86" s="6"/>
      <c r="AN86" s="6"/>
      <c r="AO86" s="6"/>
      <c r="AP86" s="6"/>
      <c r="AQ86" s="6"/>
      <c r="AR86" s="6"/>
      <c r="AS86" s="6"/>
      <c r="AT86" s="6"/>
      <c r="AU86" s="6"/>
      <c r="AV86" s="6"/>
      <c r="AW86" s="6"/>
      <c r="AX86" s="6"/>
      <c r="AY86" s="6"/>
      <c r="AZ86" s="6"/>
    </row>
    <row r="87" spans="1:52" ht="15.75">
      <c r="A87" s="113"/>
      <c r="B87" s="113"/>
      <c r="C87" s="113"/>
      <c r="D87" s="113"/>
      <c r="E87" s="113"/>
      <c r="F87" s="113"/>
      <c r="G87" s="113"/>
      <c r="H87" s="113"/>
      <c r="I87" s="113"/>
      <c r="J87" s="113"/>
      <c r="K87" s="113"/>
      <c r="L87" s="113"/>
      <c r="M87" s="6"/>
      <c r="N87" s="6"/>
      <c r="O87" s="6"/>
      <c r="P87" s="193"/>
      <c r="Q87" s="116"/>
      <c r="R87" s="24" t="s">
        <v>111</v>
      </c>
      <c r="S87" s="118"/>
      <c r="AL87" s="6"/>
      <c r="AM87" s="6"/>
      <c r="AN87" s="6"/>
      <c r="AO87" s="6"/>
      <c r="AP87" s="6"/>
      <c r="AQ87" s="6"/>
      <c r="AR87" s="6"/>
      <c r="AS87" s="6"/>
      <c r="AT87" s="6"/>
      <c r="AU87" s="6"/>
      <c r="AV87" s="6"/>
      <c r="AW87" s="6"/>
      <c r="AX87" s="6"/>
      <c r="AY87" s="6"/>
      <c r="AZ87" s="6"/>
    </row>
    <row r="88" spans="1:52" ht="15.75">
      <c r="A88" s="113"/>
      <c r="B88" s="113"/>
      <c r="C88" s="113"/>
      <c r="D88" s="113"/>
      <c r="E88" s="113"/>
      <c r="F88" s="113"/>
      <c r="G88" s="113"/>
      <c r="H88" s="113"/>
      <c r="I88" s="113"/>
      <c r="J88" s="113"/>
      <c r="K88" s="113"/>
      <c r="L88" s="113"/>
      <c r="M88" s="6"/>
      <c r="N88" s="6"/>
      <c r="O88" s="6"/>
      <c r="P88" s="193"/>
      <c r="Q88" s="116"/>
      <c r="R88" s="130"/>
      <c r="S88" s="118" t="s">
        <v>113</v>
      </c>
      <c r="AL88" s="6"/>
      <c r="AM88" s="6"/>
      <c r="AN88" s="6"/>
      <c r="AO88" s="6"/>
      <c r="AP88" s="6"/>
      <c r="AQ88" s="6"/>
      <c r="AR88" s="6"/>
      <c r="AS88" s="6"/>
      <c r="AT88" s="6"/>
      <c r="AU88" s="6"/>
      <c r="AV88" s="6"/>
      <c r="AW88" s="6"/>
      <c r="AX88" s="6"/>
      <c r="AY88" s="6"/>
      <c r="AZ88" s="6"/>
    </row>
    <row r="89" spans="1:52" ht="15.75">
      <c r="A89" s="113"/>
      <c r="B89" s="113"/>
      <c r="C89" s="113"/>
      <c r="D89" s="113"/>
      <c r="E89" s="113"/>
      <c r="F89" s="113"/>
      <c r="G89" s="113"/>
      <c r="H89" s="113"/>
      <c r="I89" s="113"/>
      <c r="J89" s="113"/>
      <c r="K89" s="113"/>
      <c r="L89" s="113"/>
      <c r="M89" s="6"/>
      <c r="N89" s="6"/>
      <c r="O89" s="6"/>
      <c r="P89" s="193"/>
      <c r="Q89" s="116"/>
      <c r="R89" s="129"/>
      <c r="S89" s="118"/>
      <c r="AL89" s="6"/>
      <c r="AM89" s="6"/>
      <c r="AN89" s="6"/>
      <c r="AO89" s="6"/>
      <c r="AP89" s="6"/>
      <c r="AQ89" s="6"/>
      <c r="AR89" s="6"/>
      <c r="AS89" s="6"/>
      <c r="AT89" s="6"/>
      <c r="AU89" s="6"/>
      <c r="AV89" s="6"/>
      <c r="AW89" s="6"/>
      <c r="AX89" s="6"/>
      <c r="AY89" s="6"/>
      <c r="AZ89" s="6"/>
    </row>
    <row r="90" spans="1:52" ht="15.75">
      <c r="A90" s="113"/>
      <c r="B90" s="113"/>
      <c r="C90" s="113"/>
      <c r="D90" s="113"/>
      <c r="E90" s="113"/>
      <c r="F90" s="113"/>
      <c r="G90" s="113"/>
      <c r="H90" s="113"/>
      <c r="I90" s="113"/>
      <c r="J90" s="113"/>
      <c r="K90" s="113"/>
      <c r="L90" s="113"/>
      <c r="M90" s="6"/>
      <c r="N90" s="6"/>
      <c r="O90" s="6"/>
      <c r="P90" s="193"/>
      <c r="Q90" s="116"/>
      <c r="R90" s="107" t="s">
        <v>104</v>
      </c>
      <c r="S90" s="118"/>
      <c r="AL90" s="6"/>
      <c r="AM90" s="6"/>
      <c r="AN90" s="6"/>
      <c r="AO90" s="6"/>
      <c r="AP90" s="6"/>
      <c r="AQ90" s="6"/>
      <c r="AR90" s="6"/>
      <c r="AS90" s="6"/>
      <c r="AT90" s="6"/>
      <c r="AU90" s="6"/>
      <c r="AV90" s="6"/>
      <c r="AW90" s="6"/>
      <c r="AX90" s="6"/>
      <c r="AY90" s="6"/>
      <c r="AZ90" s="6"/>
    </row>
    <row r="91" spans="1:52" ht="15.75">
      <c r="A91" s="113"/>
      <c r="B91" s="113"/>
      <c r="C91" s="113"/>
      <c r="D91" s="113"/>
      <c r="E91" s="113"/>
      <c r="F91" s="113"/>
      <c r="G91" s="113"/>
      <c r="H91" s="113"/>
      <c r="I91" s="113"/>
      <c r="J91" s="113"/>
      <c r="K91" s="113"/>
      <c r="L91" s="113"/>
      <c r="M91" s="6"/>
      <c r="N91" s="6"/>
      <c r="O91" s="6"/>
      <c r="P91" s="193"/>
      <c r="Q91" s="116"/>
      <c r="R91" s="131"/>
      <c r="S91" s="118" t="s">
        <v>105</v>
      </c>
      <c r="AL91" s="6"/>
      <c r="AM91" s="6"/>
      <c r="AN91" s="6"/>
      <c r="AO91" s="6"/>
      <c r="AP91" s="6"/>
      <c r="AQ91" s="6"/>
      <c r="AR91" s="6"/>
      <c r="AS91" s="6"/>
      <c r="AT91" s="6"/>
      <c r="AU91" s="6"/>
      <c r="AV91" s="6"/>
      <c r="AW91" s="6"/>
      <c r="AX91" s="6"/>
      <c r="AY91" s="6"/>
      <c r="AZ91" s="6"/>
    </row>
    <row r="92" spans="1:52" ht="15.75">
      <c r="A92" s="113"/>
      <c r="B92" s="113"/>
      <c r="C92" s="113"/>
      <c r="D92" s="113"/>
      <c r="E92" s="113"/>
      <c r="F92" s="113"/>
      <c r="G92" s="113"/>
      <c r="H92" s="113"/>
      <c r="I92" s="113"/>
      <c r="J92" s="113"/>
      <c r="K92" s="113"/>
      <c r="L92" s="113"/>
      <c r="M92" s="6"/>
      <c r="N92" s="6"/>
      <c r="O92" s="6"/>
      <c r="P92" s="193"/>
      <c r="Q92" s="116"/>
      <c r="AL92" s="6"/>
      <c r="AM92" s="6"/>
      <c r="AN92" s="6"/>
      <c r="AO92" s="6"/>
      <c r="AP92" s="6"/>
      <c r="AQ92" s="6"/>
      <c r="AR92" s="6"/>
      <c r="AS92" s="6"/>
      <c r="AT92" s="6"/>
      <c r="AU92" s="6"/>
      <c r="AV92" s="6"/>
      <c r="AW92" s="6"/>
      <c r="AX92" s="6"/>
      <c r="AY92" s="6"/>
      <c r="AZ92" s="6"/>
    </row>
    <row r="93" spans="1:52" ht="12.75">
      <c r="A93" s="6"/>
      <c r="B93" s="6"/>
      <c r="C93" s="6"/>
      <c r="D93" s="6"/>
      <c r="E93" s="6"/>
      <c r="F93" s="6"/>
      <c r="G93" s="6"/>
      <c r="H93" s="6"/>
      <c r="I93" s="6"/>
      <c r="J93" s="6"/>
      <c r="K93" s="6"/>
      <c r="L93" s="6"/>
      <c r="M93" s="6"/>
      <c r="N93" s="6"/>
      <c r="O93" s="6"/>
      <c r="P93" s="193"/>
      <c r="Q93" s="116"/>
      <c r="R93" s="107" t="s">
        <v>74</v>
      </c>
      <c r="AL93" s="6"/>
      <c r="AM93" s="6"/>
      <c r="AN93" s="6"/>
      <c r="AO93" s="6"/>
      <c r="AP93" s="6"/>
      <c r="AQ93" s="6"/>
      <c r="AR93" s="6"/>
      <c r="AS93" s="6"/>
      <c r="AT93" s="6"/>
      <c r="AU93" s="6"/>
      <c r="AV93" s="6"/>
      <c r="AW93" s="6"/>
      <c r="AX93" s="6"/>
      <c r="AY93" s="6"/>
      <c r="AZ93" s="6"/>
    </row>
    <row r="94" spans="1:52" ht="12.75">
      <c r="A94" s="6"/>
      <c r="B94" s="6"/>
      <c r="C94" s="6"/>
      <c r="D94" s="6"/>
      <c r="E94" s="6"/>
      <c r="F94" s="6"/>
      <c r="G94" s="6"/>
      <c r="H94" s="6"/>
      <c r="I94" s="6"/>
      <c r="J94" s="6"/>
      <c r="K94" s="6"/>
      <c r="L94" s="6"/>
      <c r="M94" s="6"/>
      <c r="N94" s="6"/>
      <c r="O94" s="6"/>
      <c r="P94" s="193"/>
      <c r="Q94" s="116"/>
      <c r="R94" s="103"/>
      <c r="AL94" s="6"/>
      <c r="AM94" s="6"/>
      <c r="AN94" s="6"/>
      <c r="AO94" s="6"/>
      <c r="AP94" s="6"/>
      <c r="AQ94" s="6"/>
      <c r="AR94" s="6"/>
      <c r="AS94" s="6"/>
      <c r="AT94" s="6"/>
      <c r="AU94" s="6"/>
      <c r="AV94" s="6"/>
      <c r="AW94" s="6"/>
      <c r="AX94" s="6"/>
      <c r="AY94" s="6"/>
      <c r="AZ94" s="6"/>
    </row>
    <row r="95" spans="1:52" ht="12.75">
      <c r="A95" s="6"/>
      <c r="B95" s="6"/>
      <c r="C95" s="6"/>
      <c r="D95" s="6"/>
      <c r="E95" s="6"/>
      <c r="F95" s="6"/>
      <c r="G95" s="6"/>
      <c r="H95" s="6"/>
      <c r="I95" s="6"/>
      <c r="J95" s="6"/>
      <c r="K95" s="6"/>
      <c r="L95" s="6"/>
      <c r="M95" s="6"/>
      <c r="N95" s="6"/>
      <c r="O95" s="6"/>
      <c r="P95" s="193"/>
      <c r="Q95" s="116"/>
      <c r="AL95" s="6"/>
      <c r="AM95" s="6"/>
      <c r="AN95" s="6"/>
      <c r="AO95" s="6"/>
      <c r="AP95" s="6"/>
      <c r="AQ95" s="6"/>
      <c r="AR95" s="6"/>
      <c r="AS95" s="6"/>
      <c r="AT95" s="6"/>
      <c r="AU95" s="6"/>
      <c r="AV95" s="6"/>
      <c r="AW95" s="6"/>
      <c r="AX95" s="6"/>
      <c r="AY95" s="6"/>
      <c r="AZ95" s="6"/>
    </row>
    <row r="96" spans="1:52" ht="12.75">
      <c r="A96" s="6"/>
      <c r="B96" s="6"/>
      <c r="C96" s="6"/>
      <c r="D96" s="6"/>
      <c r="E96" s="6"/>
      <c r="F96" s="6"/>
      <c r="G96" s="6"/>
      <c r="H96" s="6"/>
      <c r="I96" s="6"/>
      <c r="J96" s="6"/>
      <c r="K96" s="6"/>
      <c r="L96" s="6"/>
      <c r="M96" s="6"/>
      <c r="N96" s="6"/>
      <c r="O96" s="6"/>
      <c r="P96" s="193"/>
      <c r="Q96" s="116"/>
      <c r="R96" s="107" t="s">
        <v>112</v>
      </c>
      <c r="AL96" s="6"/>
      <c r="AM96" s="6"/>
      <c r="AN96" s="6"/>
      <c r="AO96" s="6"/>
      <c r="AP96" s="6"/>
      <c r="AQ96" s="6"/>
      <c r="AR96" s="6"/>
      <c r="AS96" s="6"/>
      <c r="AT96" s="6"/>
      <c r="AU96" s="6"/>
      <c r="AV96" s="6"/>
      <c r="AW96" s="6"/>
      <c r="AX96" s="6"/>
      <c r="AY96" s="6"/>
      <c r="AZ96" s="6"/>
    </row>
    <row r="97" spans="1:52" ht="12.75">
      <c r="A97" s="6"/>
      <c r="B97" s="6"/>
      <c r="C97" s="6"/>
      <c r="D97" s="6"/>
      <c r="E97" s="6"/>
      <c r="F97" s="6"/>
      <c r="G97" s="6"/>
      <c r="H97" s="6"/>
      <c r="I97" s="6"/>
      <c r="J97" s="6"/>
      <c r="K97" s="6"/>
      <c r="L97" s="6"/>
      <c r="M97" s="6"/>
      <c r="N97" s="6"/>
      <c r="O97" s="6"/>
      <c r="P97" s="193"/>
      <c r="Q97" s="116"/>
      <c r="R97" s="108"/>
      <c r="S97" s="118" t="s">
        <v>113</v>
      </c>
      <c r="AL97" s="6"/>
      <c r="AM97" s="6"/>
      <c r="AN97" s="6"/>
      <c r="AO97" s="6"/>
      <c r="AP97" s="6"/>
      <c r="AQ97" s="6"/>
      <c r="AR97" s="6"/>
      <c r="AS97" s="6"/>
      <c r="AT97" s="6"/>
      <c r="AU97" s="6"/>
      <c r="AV97" s="6"/>
      <c r="AW97" s="6"/>
      <c r="AX97" s="6"/>
      <c r="AY97" s="6"/>
      <c r="AZ97" s="6"/>
    </row>
    <row r="98" spans="1:52" ht="12.75">
      <c r="A98" s="6"/>
      <c r="B98" s="6"/>
      <c r="C98" s="6"/>
      <c r="D98" s="6"/>
      <c r="E98" s="6"/>
      <c r="F98" s="6"/>
      <c r="G98" s="6"/>
      <c r="H98" s="6"/>
      <c r="I98" s="6"/>
      <c r="J98" s="6"/>
      <c r="K98" s="6"/>
      <c r="L98" s="6"/>
      <c r="M98" s="6"/>
      <c r="N98" s="6"/>
      <c r="O98" s="6"/>
      <c r="P98" s="193"/>
      <c r="Q98" s="116"/>
      <c r="AL98" s="6"/>
      <c r="AM98" s="6"/>
      <c r="AN98" s="6"/>
      <c r="AO98" s="6"/>
      <c r="AP98" s="6"/>
      <c r="AQ98" s="6"/>
      <c r="AR98" s="6"/>
      <c r="AS98" s="6"/>
      <c r="AT98" s="6"/>
      <c r="AU98" s="6"/>
      <c r="AV98" s="6"/>
      <c r="AW98" s="6"/>
      <c r="AX98" s="6"/>
      <c r="AY98" s="6"/>
      <c r="AZ98" s="6"/>
    </row>
    <row r="99" spans="1:52" ht="12.75">
      <c r="A99" s="6"/>
      <c r="B99" s="6"/>
      <c r="C99" s="6"/>
      <c r="D99" s="6"/>
      <c r="E99" s="6"/>
      <c r="F99" s="6"/>
      <c r="G99" s="6"/>
      <c r="H99" s="6"/>
      <c r="I99" s="6"/>
      <c r="J99" s="6"/>
      <c r="K99" s="6"/>
      <c r="L99" s="6"/>
      <c r="M99" s="6"/>
      <c r="N99" s="6"/>
      <c r="O99" s="6"/>
      <c r="P99" s="193"/>
      <c r="Q99" s="116"/>
      <c r="R99" s="18" t="s">
        <v>79</v>
      </c>
      <c r="AL99" s="6"/>
      <c r="AM99" s="6"/>
      <c r="AN99" s="6"/>
      <c r="AO99" s="6"/>
      <c r="AP99" s="6"/>
      <c r="AQ99" s="6"/>
      <c r="AR99" s="6"/>
      <c r="AS99" s="6"/>
      <c r="AT99" s="6"/>
      <c r="AU99" s="6"/>
      <c r="AV99" s="6"/>
      <c r="AW99" s="6"/>
      <c r="AX99" s="6"/>
      <c r="AY99" s="6"/>
      <c r="AZ99" s="6"/>
    </row>
    <row r="100" spans="1:52" ht="12.75">
      <c r="A100" s="6"/>
      <c r="B100" s="6"/>
      <c r="C100" s="6"/>
      <c r="D100" s="6"/>
      <c r="E100" s="6"/>
      <c r="F100" s="6"/>
      <c r="G100" s="6"/>
      <c r="H100" s="6"/>
      <c r="I100" s="6"/>
      <c r="J100" s="6"/>
      <c r="K100" s="6"/>
      <c r="L100" s="6"/>
      <c r="M100" s="6"/>
      <c r="N100" s="6"/>
      <c r="O100" s="6"/>
      <c r="P100" s="193"/>
      <c r="Q100" s="116"/>
      <c r="R100" s="101" t="s">
        <v>68</v>
      </c>
      <c r="AL100" s="6"/>
      <c r="AM100" s="6"/>
      <c r="AN100" s="6"/>
      <c r="AO100" s="6"/>
      <c r="AP100" s="6"/>
      <c r="AQ100" s="6"/>
      <c r="AR100" s="6"/>
      <c r="AS100" s="6"/>
      <c r="AT100" s="6"/>
      <c r="AU100" s="6"/>
      <c r="AV100" s="6"/>
      <c r="AW100" s="6"/>
      <c r="AX100" s="6"/>
      <c r="AY100" s="6"/>
      <c r="AZ100" s="6"/>
    </row>
    <row r="101" spans="1:52" ht="12.75">
      <c r="A101" s="6"/>
      <c r="B101" s="6"/>
      <c r="C101" s="6"/>
      <c r="D101" s="6"/>
      <c r="E101" s="6"/>
      <c r="F101" s="6"/>
      <c r="G101" s="6"/>
      <c r="H101" s="6"/>
      <c r="I101" s="6"/>
      <c r="J101" s="6"/>
      <c r="K101" s="6"/>
      <c r="L101" s="6"/>
      <c r="M101" s="6"/>
      <c r="N101" s="6"/>
      <c r="O101" s="6"/>
      <c r="P101" s="193"/>
      <c r="Q101" s="116"/>
      <c r="AL101" s="6"/>
      <c r="AM101" s="6"/>
      <c r="AN101" s="6"/>
      <c r="AO101" s="6"/>
      <c r="AP101" s="6"/>
      <c r="AQ101" s="6"/>
      <c r="AR101" s="6"/>
      <c r="AS101" s="6"/>
      <c r="AT101" s="6"/>
      <c r="AU101" s="6"/>
      <c r="AV101" s="6"/>
      <c r="AW101" s="6"/>
      <c r="AX101" s="6"/>
      <c r="AY101" s="6"/>
      <c r="AZ101" s="6"/>
    </row>
    <row r="102" spans="1:52" ht="12.75">
      <c r="A102" s="6"/>
      <c r="B102" s="6"/>
      <c r="C102" s="6"/>
      <c r="D102" s="6"/>
      <c r="E102" s="6"/>
      <c r="F102" s="6"/>
      <c r="G102" s="6"/>
      <c r="H102" s="6"/>
      <c r="I102" s="6"/>
      <c r="J102" s="6"/>
      <c r="K102" s="6"/>
      <c r="L102" s="6"/>
      <c r="M102" s="6"/>
      <c r="N102" s="6"/>
      <c r="O102" s="6"/>
      <c r="P102" s="193"/>
      <c r="Q102" s="116"/>
      <c r="R102" s="18" t="s">
        <v>106</v>
      </c>
      <c r="AL102" s="6"/>
      <c r="AM102" s="6"/>
      <c r="AN102" s="6"/>
      <c r="AO102" s="6"/>
      <c r="AP102" s="6"/>
      <c r="AQ102" s="6"/>
      <c r="AR102" s="6"/>
      <c r="AS102" s="6"/>
      <c r="AT102" s="6"/>
      <c r="AU102" s="6"/>
      <c r="AV102" s="6"/>
      <c r="AW102" s="6"/>
      <c r="AX102" s="6"/>
      <c r="AY102" s="6"/>
      <c r="AZ102" s="6"/>
    </row>
    <row r="103" spans="1:52" ht="12.75">
      <c r="A103" s="6"/>
      <c r="B103" s="6"/>
      <c r="C103" s="6"/>
      <c r="D103" s="6"/>
      <c r="E103" s="6"/>
      <c r="F103" s="6"/>
      <c r="G103" s="6"/>
      <c r="H103" s="6"/>
      <c r="I103" s="6"/>
      <c r="J103" s="6"/>
      <c r="K103" s="6"/>
      <c r="L103" s="6"/>
      <c r="M103" s="6"/>
      <c r="N103" s="6"/>
      <c r="O103" s="6"/>
      <c r="P103" s="193"/>
      <c r="Q103" s="116"/>
      <c r="R103" s="101"/>
      <c r="AL103" s="6"/>
      <c r="AM103" s="6"/>
      <c r="AN103" s="6"/>
      <c r="AO103" s="6"/>
      <c r="AP103" s="6"/>
      <c r="AQ103" s="6"/>
      <c r="AR103" s="6"/>
      <c r="AS103" s="6"/>
      <c r="AT103" s="6"/>
      <c r="AU103" s="6"/>
      <c r="AV103" s="6"/>
      <c r="AW103" s="6"/>
      <c r="AX103" s="6"/>
      <c r="AY103" s="6"/>
      <c r="AZ103" s="6"/>
    </row>
    <row r="104" spans="1:52" ht="12.75">
      <c r="A104" s="6"/>
      <c r="B104" s="6"/>
      <c r="C104" s="6"/>
      <c r="D104" s="6"/>
      <c r="E104" s="6"/>
      <c r="F104" s="6"/>
      <c r="G104" s="6"/>
      <c r="H104" s="6"/>
      <c r="I104" s="6"/>
      <c r="J104" s="6"/>
      <c r="K104" s="6"/>
      <c r="L104" s="6"/>
      <c r="M104" s="6"/>
      <c r="N104" s="6"/>
      <c r="O104" s="6"/>
      <c r="P104" s="193"/>
      <c r="Q104" s="116"/>
      <c r="AL104" s="6"/>
      <c r="AM104" s="6"/>
      <c r="AN104" s="6"/>
      <c r="AO104" s="6"/>
      <c r="AP104" s="6"/>
      <c r="AQ104" s="6"/>
      <c r="AR104" s="6"/>
      <c r="AS104" s="6"/>
      <c r="AT104" s="6"/>
      <c r="AU104" s="6"/>
      <c r="AV104" s="6"/>
      <c r="AW104" s="6"/>
      <c r="AX104" s="6"/>
      <c r="AY104" s="6"/>
      <c r="AZ104" s="6"/>
    </row>
    <row r="105" spans="1:52" ht="13.5" thickBot="1">
      <c r="A105" s="6"/>
      <c r="B105" s="6"/>
      <c r="C105" s="6"/>
      <c r="D105" s="6"/>
      <c r="E105" s="6"/>
      <c r="F105" s="6"/>
      <c r="G105" s="6"/>
      <c r="H105" s="6"/>
      <c r="I105" s="6"/>
      <c r="J105" s="6"/>
      <c r="K105" s="6"/>
      <c r="L105" s="6"/>
      <c r="M105" s="6"/>
      <c r="N105" s="6"/>
      <c r="O105" s="6"/>
      <c r="P105" s="193"/>
      <c r="Q105" s="116"/>
      <c r="R105" s="107" t="s">
        <v>75</v>
      </c>
      <c r="S105" s="18" t="s">
        <v>5</v>
      </c>
      <c r="AL105" s="6"/>
      <c r="AM105" s="6"/>
      <c r="AN105" s="6"/>
      <c r="AO105" s="6"/>
      <c r="AP105" s="6"/>
      <c r="AQ105" s="6"/>
      <c r="AR105" s="6"/>
      <c r="AS105" s="6"/>
      <c r="AT105" s="6"/>
      <c r="AU105" s="6"/>
      <c r="AV105" s="6"/>
      <c r="AW105" s="6"/>
      <c r="AX105" s="6"/>
      <c r="AY105" s="6"/>
      <c r="AZ105" s="6"/>
    </row>
    <row r="106" spans="1:52" ht="13.5" thickBot="1">
      <c r="A106" s="6"/>
      <c r="B106" s="6"/>
      <c r="C106" s="6"/>
      <c r="D106" s="6"/>
      <c r="E106" s="6"/>
      <c r="F106" s="6"/>
      <c r="G106" s="6"/>
      <c r="H106" s="6"/>
      <c r="I106" s="6"/>
      <c r="J106" s="6"/>
      <c r="K106" s="6"/>
      <c r="L106" s="6"/>
      <c r="M106" s="6"/>
      <c r="N106" s="6"/>
      <c r="O106" s="6"/>
      <c r="P106" s="193"/>
      <c r="Q106" s="116"/>
      <c r="R106" s="132">
        <v>1</v>
      </c>
      <c r="S106" s="132">
        <v>2</v>
      </c>
      <c r="AL106" s="6"/>
      <c r="AM106" s="6"/>
      <c r="AN106" s="6"/>
      <c r="AO106" s="6"/>
      <c r="AP106" s="6"/>
      <c r="AQ106" s="6"/>
      <c r="AR106" s="6"/>
      <c r="AS106" s="6"/>
      <c r="AT106" s="6"/>
      <c r="AU106" s="6"/>
      <c r="AV106" s="6"/>
      <c r="AW106" s="6"/>
      <c r="AX106" s="6"/>
      <c r="AY106" s="6"/>
      <c r="AZ106" s="6"/>
    </row>
    <row r="107" spans="1:52" ht="12.75">
      <c r="A107" s="6"/>
      <c r="B107" s="6"/>
      <c r="C107" s="6"/>
      <c r="D107" s="6"/>
      <c r="E107" s="6"/>
      <c r="F107" s="6"/>
      <c r="G107" s="6"/>
      <c r="H107" s="6"/>
      <c r="I107" s="6"/>
      <c r="J107" s="6"/>
      <c r="K107" s="6"/>
      <c r="L107" s="6"/>
      <c r="M107" s="6"/>
      <c r="N107" s="6"/>
      <c r="O107" s="6"/>
      <c r="P107" s="193"/>
      <c r="Q107" s="116"/>
      <c r="R107" s="133"/>
      <c r="AL107" s="6"/>
      <c r="AM107" s="6"/>
      <c r="AN107" s="6"/>
      <c r="AO107" s="6"/>
      <c r="AP107" s="6"/>
      <c r="AQ107" s="6"/>
      <c r="AR107" s="6"/>
      <c r="AS107" s="6"/>
      <c r="AT107" s="6"/>
      <c r="AU107" s="6"/>
      <c r="AV107" s="6"/>
      <c r="AW107" s="6"/>
      <c r="AX107" s="6"/>
      <c r="AY107" s="6"/>
      <c r="AZ107" s="6"/>
    </row>
    <row r="108" spans="1:52" ht="13.5" thickBot="1">
      <c r="A108" s="6"/>
      <c r="B108" s="6"/>
      <c r="C108" s="6"/>
      <c r="D108" s="6"/>
      <c r="E108" s="6"/>
      <c r="F108" s="6"/>
      <c r="G108" s="6"/>
      <c r="H108" s="6"/>
      <c r="I108" s="6"/>
      <c r="J108" s="6"/>
      <c r="K108" s="6"/>
      <c r="L108" s="6"/>
      <c r="M108" s="6"/>
      <c r="N108" s="6"/>
      <c r="O108" s="6"/>
      <c r="P108" s="193"/>
      <c r="Q108" s="116"/>
      <c r="R108" s="107" t="s">
        <v>76</v>
      </c>
      <c r="S108" s="18" t="s">
        <v>10</v>
      </c>
      <c r="AL108" s="6"/>
      <c r="AM108" s="6"/>
      <c r="AN108" s="6"/>
      <c r="AO108" s="6"/>
      <c r="AP108" s="6"/>
      <c r="AQ108" s="6"/>
      <c r="AR108" s="6"/>
      <c r="AS108" s="6"/>
      <c r="AT108" s="6"/>
      <c r="AU108" s="6"/>
      <c r="AV108" s="6"/>
      <c r="AW108" s="6"/>
      <c r="AX108" s="6"/>
      <c r="AY108" s="6"/>
      <c r="AZ108" s="6"/>
    </row>
    <row r="109" spans="1:52" ht="13.5" thickBot="1">
      <c r="A109" s="6"/>
      <c r="B109" s="6"/>
      <c r="C109" s="6"/>
      <c r="D109" s="6"/>
      <c r="E109" s="6"/>
      <c r="F109" s="6"/>
      <c r="G109" s="6"/>
      <c r="H109" s="6"/>
      <c r="I109" s="6"/>
      <c r="J109" s="6"/>
      <c r="K109" s="6"/>
      <c r="L109" s="6"/>
      <c r="M109" s="6"/>
      <c r="N109" s="6"/>
      <c r="O109" s="6"/>
      <c r="P109" s="193"/>
      <c r="Q109" s="116"/>
      <c r="R109" s="132" t="str">
        <f>INDEX(PkgTypesAllowed,R106,1)</f>
        <v>??</v>
      </c>
      <c r="S109" s="132" t="str">
        <f>INDEX(StoreRqmtsAllowed,S106,1)</f>
        <v>Indoor Storage</v>
      </c>
      <c r="AL109" s="6"/>
      <c r="AM109" s="6"/>
      <c r="AN109" s="6"/>
      <c r="AO109" s="6"/>
      <c r="AP109" s="6"/>
      <c r="AQ109" s="6"/>
      <c r="AR109" s="6"/>
      <c r="AS109" s="6"/>
      <c r="AT109" s="6"/>
      <c r="AU109" s="6"/>
      <c r="AV109" s="6"/>
      <c r="AW109" s="6"/>
      <c r="AX109" s="6"/>
      <c r="AY109" s="6"/>
      <c r="AZ109" s="6"/>
    </row>
    <row r="110" spans="1:52" ht="12.75">
      <c r="A110" s="6"/>
      <c r="B110" s="6"/>
      <c r="C110" s="6"/>
      <c r="D110" s="6"/>
      <c r="E110" s="6"/>
      <c r="F110" s="6"/>
      <c r="G110" s="6"/>
      <c r="H110" s="6"/>
      <c r="I110" s="6"/>
      <c r="J110" s="6"/>
      <c r="K110" s="6"/>
      <c r="L110" s="6"/>
      <c r="M110" s="6"/>
      <c r="N110" s="6"/>
      <c r="O110" s="6"/>
      <c r="P110" s="193"/>
      <c r="Q110" s="116"/>
      <c r="AL110" s="6"/>
      <c r="AM110" s="6"/>
      <c r="AN110" s="6"/>
      <c r="AO110" s="6"/>
      <c r="AP110" s="6"/>
      <c r="AQ110" s="6"/>
      <c r="AR110" s="6"/>
      <c r="AS110" s="6"/>
      <c r="AT110" s="6"/>
      <c r="AU110" s="6"/>
      <c r="AV110" s="6"/>
      <c r="AW110" s="6"/>
      <c r="AX110" s="6"/>
      <c r="AY110" s="6"/>
      <c r="AZ110" s="6"/>
    </row>
    <row r="111" spans="1:52" ht="13.5" thickBot="1">
      <c r="A111" s="6"/>
      <c r="B111" s="6"/>
      <c r="C111" s="6"/>
      <c r="D111" s="6"/>
      <c r="E111" s="6"/>
      <c r="F111" s="6"/>
      <c r="G111" s="6"/>
      <c r="H111" s="6"/>
      <c r="I111" s="6"/>
      <c r="J111" s="6"/>
      <c r="K111" s="6"/>
      <c r="L111" s="6"/>
      <c r="M111" s="6"/>
      <c r="N111" s="6"/>
      <c r="O111" s="6"/>
      <c r="P111" s="193"/>
      <c r="Q111" s="116"/>
      <c r="R111" s="107" t="s">
        <v>77</v>
      </c>
      <c r="AL111" s="6"/>
      <c r="AM111" s="6"/>
      <c r="AN111" s="6"/>
      <c r="AO111" s="6"/>
      <c r="AP111" s="6"/>
      <c r="AQ111" s="6"/>
      <c r="AR111" s="6"/>
      <c r="AS111" s="6"/>
      <c r="AT111" s="6"/>
      <c r="AU111" s="6"/>
      <c r="AV111" s="6"/>
      <c r="AW111" s="6"/>
      <c r="AX111" s="6"/>
      <c r="AY111" s="6"/>
      <c r="AZ111" s="6"/>
    </row>
    <row r="112" spans="1:52" ht="12.75">
      <c r="A112" s="6"/>
      <c r="B112" s="6"/>
      <c r="C112" s="6"/>
      <c r="D112" s="6"/>
      <c r="E112" s="6"/>
      <c r="F112" s="6"/>
      <c r="G112" s="6"/>
      <c r="H112" s="6"/>
      <c r="I112" s="6"/>
      <c r="J112" s="6"/>
      <c r="K112" s="6"/>
      <c r="L112" s="6"/>
      <c r="M112" s="6"/>
      <c r="N112" s="6"/>
      <c r="O112" s="6"/>
      <c r="P112" s="193"/>
      <c r="Q112" s="116"/>
      <c r="R112" s="134" t="s">
        <v>115</v>
      </c>
      <c r="S112" s="135" t="s">
        <v>6</v>
      </c>
      <c r="AL112" s="6"/>
      <c r="AM112" s="6"/>
      <c r="AN112" s="6"/>
      <c r="AO112" s="6"/>
      <c r="AP112" s="6"/>
      <c r="AQ112" s="6"/>
      <c r="AR112" s="6"/>
      <c r="AS112" s="6"/>
      <c r="AT112" s="6"/>
      <c r="AU112" s="6"/>
      <c r="AV112" s="6"/>
      <c r="AW112" s="6"/>
      <c r="AX112" s="6"/>
      <c r="AY112" s="6"/>
      <c r="AZ112" s="6"/>
    </row>
    <row r="113" spans="1:52" ht="12.75">
      <c r="A113" s="6"/>
      <c r="B113" s="6"/>
      <c r="C113" s="6"/>
      <c r="D113" s="6"/>
      <c r="E113" s="6"/>
      <c r="F113" s="6"/>
      <c r="G113" s="6"/>
      <c r="H113" s="6"/>
      <c r="I113" s="6"/>
      <c r="J113" s="6"/>
      <c r="K113" s="6"/>
      <c r="L113" s="6"/>
      <c r="M113" s="6"/>
      <c r="N113" s="6"/>
      <c r="O113" s="6"/>
      <c r="P113" s="193"/>
      <c r="Q113" s="116"/>
      <c r="R113" s="136" t="s">
        <v>58</v>
      </c>
      <c r="S113" s="137" t="s">
        <v>7</v>
      </c>
      <c r="AL113" s="6"/>
      <c r="AM113" s="6"/>
      <c r="AN113" s="6"/>
      <c r="AO113" s="6"/>
      <c r="AP113" s="6"/>
      <c r="AQ113" s="6"/>
      <c r="AR113" s="6"/>
      <c r="AS113" s="6"/>
      <c r="AT113" s="6"/>
      <c r="AU113" s="6"/>
      <c r="AV113" s="6"/>
      <c r="AW113" s="6"/>
      <c r="AX113" s="6"/>
      <c r="AY113" s="6"/>
      <c r="AZ113" s="6"/>
    </row>
    <row r="114" spans="1:52" ht="12.75">
      <c r="A114" s="6"/>
      <c r="B114" s="6"/>
      <c r="C114" s="6"/>
      <c r="D114" s="6"/>
      <c r="E114" s="6"/>
      <c r="F114" s="6"/>
      <c r="G114" s="6"/>
      <c r="H114" s="6"/>
      <c r="I114" s="6"/>
      <c r="J114" s="6"/>
      <c r="K114" s="6"/>
      <c r="L114" s="6"/>
      <c r="M114" s="6"/>
      <c r="N114" s="6"/>
      <c r="O114" s="6"/>
      <c r="P114" s="193"/>
      <c r="Q114" s="116"/>
      <c r="R114" s="138" t="s">
        <v>54</v>
      </c>
      <c r="S114" s="137" t="s">
        <v>8</v>
      </c>
      <c r="AL114" s="6"/>
      <c r="AM114" s="6"/>
      <c r="AN114" s="6"/>
      <c r="AO114" s="6"/>
      <c r="AP114" s="6"/>
      <c r="AQ114" s="6"/>
      <c r="AR114" s="6"/>
      <c r="AS114" s="6"/>
      <c r="AT114" s="6"/>
      <c r="AU114" s="6"/>
      <c r="AV114" s="6"/>
      <c r="AW114" s="6"/>
      <c r="AX114" s="6"/>
      <c r="AY114" s="6"/>
      <c r="AZ114" s="6"/>
    </row>
    <row r="115" spans="1:52" ht="13.5" thickBot="1">
      <c r="A115" s="6"/>
      <c r="B115" s="6"/>
      <c r="C115" s="6"/>
      <c r="D115" s="6"/>
      <c r="E115" s="6"/>
      <c r="F115" s="6"/>
      <c r="G115" s="6"/>
      <c r="H115" s="6"/>
      <c r="I115" s="6"/>
      <c r="J115" s="6"/>
      <c r="K115" s="6"/>
      <c r="L115" s="6"/>
      <c r="M115" s="6"/>
      <c r="N115" s="6"/>
      <c r="O115" s="6"/>
      <c r="P115" s="193"/>
      <c r="Q115" s="116"/>
      <c r="R115" s="138" t="s">
        <v>53</v>
      </c>
      <c r="S115" s="139" t="s">
        <v>9</v>
      </c>
      <c r="AL115" s="6"/>
      <c r="AM115" s="6"/>
      <c r="AN115" s="6"/>
      <c r="AO115" s="6"/>
      <c r="AP115" s="6"/>
      <c r="AQ115" s="6"/>
      <c r="AR115" s="6"/>
      <c r="AS115" s="6"/>
      <c r="AT115" s="6"/>
      <c r="AU115" s="6"/>
      <c r="AV115" s="6"/>
      <c r="AW115" s="6"/>
      <c r="AX115" s="6"/>
      <c r="AY115" s="6"/>
      <c r="AZ115" s="6"/>
    </row>
    <row r="116" spans="1:52" ht="12.75">
      <c r="A116" s="6"/>
      <c r="B116" s="6"/>
      <c r="C116" s="6"/>
      <c r="D116" s="6"/>
      <c r="E116" s="6"/>
      <c r="F116" s="6"/>
      <c r="G116" s="6"/>
      <c r="H116" s="6"/>
      <c r="I116" s="6"/>
      <c r="J116" s="6"/>
      <c r="K116" s="6"/>
      <c r="L116" s="6"/>
      <c r="M116" s="6"/>
      <c r="N116" s="6"/>
      <c r="O116" s="6"/>
      <c r="P116" s="193"/>
      <c r="Q116" s="116"/>
      <c r="R116" s="138" t="s">
        <v>48</v>
      </c>
      <c r="S116" s="84"/>
      <c r="AL116" s="6"/>
      <c r="AM116" s="6"/>
      <c r="AN116" s="6"/>
      <c r="AO116" s="6"/>
      <c r="AP116" s="6"/>
      <c r="AQ116" s="6"/>
      <c r="AR116" s="6"/>
      <c r="AS116" s="6"/>
      <c r="AT116" s="6"/>
      <c r="AU116" s="6"/>
      <c r="AV116" s="6"/>
      <c r="AW116" s="6"/>
      <c r="AX116" s="6"/>
      <c r="AY116" s="6"/>
      <c r="AZ116" s="6"/>
    </row>
    <row r="117" spans="1:52" ht="12.75">
      <c r="A117" s="6"/>
      <c r="B117" s="6"/>
      <c r="C117" s="6"/>
      <c r="D117" s="6"/>
      <c r="E117" s="6"/>
      <c r="F117" s="6"/>
      <c r="G117" s="6"/>
      <c r="H117" s="6"/>
      <c r="I117" s="6"/>
      <c r="J117" s="6"/>
      <c r="K117" s="6"/>
      <c r="L117" s="6"/>
      <c r="M117" s="6"/>
      <c r="N117" s="6"/>
      <c r="O117" s="6"/>
      <c r="P117" s="193"/>
      <c r="Q117" s="116"/>
      <c r="R117" s="138" t="s">
        <v>49</v>
      </c>
      <c r="S117" s="84"/>
      <c r="AL117" s="6"/>
      <c r="AM117" s="6"/>
      <c r="AN117" s="6"/>
      <c r="AO117" s="6"/>
      <c r="AP117" s="6"/>
      <c r="AQ117" s="6"/>
      <c r="AR117" s="6"/>
      <c r="AS117" s="6"/>
      <c r="AT117" s="6"/>
      <c r="AU117" s="6"/>
      <c r="AV117" s="6"/>
      <c r="AW117" s="6"/>
      <c r="AX117" s="6"/>
      <c r="AY117" s="6"/>
      <c r="AZ117" s="6"/>
    </row>
    <row r="118" spans="1:52" ht="12.75">
      <c r="A118" s="6"/>
      <c r="B118" s="6"/>
      <c r="C118" s="6"/>
      <c r="D118" s="6"/>
      <c r="E118" s="6"/>
      <c r="F118" s="6"/>
      <c r="G118" s="6"/>
      <c r="H118" s="6"/>
      <c r="I118" s="6"/>
      <c r="J118" s="6"/>
      <c r="K118" s="6"/>
      <c r="L118" s="6"/>
      <c r="M118" s="6"/>
      <c r="N118" s="6"/>
      <c r="O118" s="6"/>
      <c r="P118" s="193"/>
      <c r="Q118" s="116"/>
      <c r="R118" s="138" t="s">
        <v>55</v>
      </c>
      <c r="AL118" s="6"/>
      <c r="AM118" s="6"/>
      <c r="AN118" s="6"/>
      <c r="AO118" s="6"/>
      <c r="AP118" s="6"/>
      <c r="AQ118" s="6"/>
      <c r="AR118" s="6"/>
      <c r="AS118" s="6"/>
      <c r="AT118" s="6"/>
      <c r="AU118" s="6"/>
      <c r="AV118" s="6"/>
      <c r="AW118" s="6"/>
      <c r="AX118" s="6"/>
      <c r="AY118" s="6"/>
      <c r="AZ118" s="6"/>
    </row>
    <row r="119" spans="1:52" ht="12.75">
      <c r="A119" s="6"/>
      <c r="B119" s="6"/>
      <c r="C119" s="6"/>
      <c r="D119" s="6"/>
      <c r="E119" s="6"/>
      <c r="F119" s="6"/>
      <c r="G119" s="6"/>
      <c r="H119" s="6"/>
      <c r="I119" s="6"/>
      <c r="J119" s="6"/>
      <c r="K119" s="6"/>
      <c r="L119" s="6"/>
      <c r="M119" s="6"/>
      <c r="N119" s="6"/>
      <c r="O119" s="6"/>
      <c r="P119" s="193"/>
      <c r="Q119" s="116"/>
      <c r="R119" s="138" t="s">
        <v>56</v>
      </c>
      <c r="AL119" s="6"/>
      <c r="AM119" s="6"/>
      <c r="AN119" s="6"/>
      <c r="AO119" s="6"/>
      <c r="AP119" s="6"/>
      <c r="AQ119" s="6"/>
      <c r="AR119" s="6"/>
      <c r="AS119" s="6"/>
      <c r="AT119" s="6"/>
      <c r="AU119" s="6"/>
      <c r="AV119" s="6"/>
      <c r="AW119" s="6"/>
      <c r="AX119" s="6"/>
      <c r="AY119" s="6"/>
      <c r="AZ119" s="6"/>
    </row>
    <row r="120" spans="1:52" ht="12.75">
      <c r="A120" s="6"/>
      <c r="B120" s="6"/>
      <c r="C120" s="6"/>
      <c r="D120" s="6"/>
      <c r="E120" s="6"/>
      <c r="F120" s="6"/>
      <c r="G120" s="6"/>
      <c r="H120" s="6"/>
      <c r="I120" s="6"/>
      <c r="J120" s="6"/>
      <c r="K120" s="6"/>
      <c r="L120" s="6"/>
      <c r="M120" s="6"/>
      <c r="N120" s="6"/>
      <c r="O120" s="6"/>
      <c r="P120" s="193"/>
      <c r="Q120" s="116"/>
      <c r="R120" s="138" t="s">
        <v>59</v>
      </c>
      <c r="AL120" s="6"/>
      <c r="AM120" s="6"/>
      <c r="AN120" s="6"/>
      <c r="AO120" s="6"/>
      <c r="AP120" s="6"/>
      <c r="AQ120" s="6"/>
      <c r="AR120" s="6"/>
      <c r="AS120" s="6"/>
      <c r="AT120" s="6"/>
      <c r="AU120" s="6"/>
      <c r="AV120" s="6"/>
      <c r="AW120" s="6"/>
      <c r="AX120" s="6"/>
      <c r="AY120" s="6"/>
      <c r="AZ120" s="6"/>
    </row>
    <row r="121" spans="1:52" ht="12.75">
      <c r="A121" s="6"/>
      <c r="B121" s="6"/>
      <c r="C121" s="6"/>
      <c r="D121" s="6"/>
      <c r="E121" s="6"/>
      <c r="F121" s="6"/>
      <c r="G121" s="6"/>
      <c r="H121" s="6"/>
      <c r="I121" s="6"/>
      <c r="J121" s="6"/>
      <c r="K121" s="6"/>
      <c r="L121" s="6"/>
      <c r="M121" s="6"/>
      <c r="N121" s="6"/>
      <c r="O121" s="6"/>
      <c r="P121" s="193"/>
      <c r="Q121" s="116"/>
      <c r="R121" s="138" t="s">
        <v>57</v>
      </c>
      <c r="AL121" s="6"/>
      <c r="AM121" s="6"/>
      <c r="AN121" s="6"/>
      <c r="AO121" s="6"/>
      <c r="AP121" s="6"/>
      <c r="AQ121" s="6"/>
      <c r="AR121" s="6"/>
      <c r="AS121" s="6"/>
      <c r="AT121" s="6"/>
      <c r="AU121" s="6"/>
      <c r="AV121" s="6"/>
      <c r="AW121" s="6"/>
      <c r="AX121" s="6"/>
      <c r="AY121" s="6"/>
      <c r="AZ121" s="6"/>
    </row>
    <row r="122" spans="1:52" ht="12.75">
      <c r="A122" s="6"/>
      <c r="B122" s="6"/>
      <c r="C122" s="6"/>
      <c r="D122" s="6"/>
      <c r="E122" s="6"/>
      <c r="F122" s="6"/>
      <c r="G122" s="6"/>
      <c r="H122" s="6"/>
      <c r="I122" s="6"/>
      <c r="J122" s="6"/>
      <c r="K122" s="6"/>
      <c r="L122" s="6"/>
      <c r="M122" s="6"/>
      <c r="N122" s="6"/>
      <c r="O122" s="6"/>
      <c r="P122" s="193"/>
      <c r="Q122" s="116"/>
      <c r="R122" s="138" t="s">
        <v>52</v>
      </c>
      <c r="AL122" s="6"/>
      <c r="AM122" s="6"/>
      <c r="AN122" s="6"/>
      <c r="AO122" s="6"/>
      <c r="AP122" s="6"/>
      <c r="AQ122" s="6"/>
      <c r="AR122" s="6"/>
      <c r="AS122" s="6"/>
      <c r="AT122" s="6"/>
      <c r="AU122" s="6"/>
      <c r="AV122" s="6"/>
      <c r="AW122" s="6"/>
      <c r="AX122" s="6"/>
      <c r="AY122" s="6"/>
      <c r="AZ122" s="6"/>
    </row>
    <row r="123" spans="1:52" ht="12.75">
      <c r="A123" s="6"/>
      <c r="B123" s="6"/>
      <c r="C123" s="6"/>
      <c r="D123" s="6"/>
      <c r="E123" s="6"/>
      <c r="F123" s="6"/>
      <c r="G123" s="6"/>
      <c r="H123" s="6"/>
      <c r="I123" s="6"/>
      <c r="J123" s="6"/>
      <c r="K123" s="6"/>
      <c r="L123" s="6"/>
      <c r="M123" s="6"/>
      <c r="N123" s="6"/>
      <c r="O123" s="6"/>
      <c r="P123" s="193"/>
      <c r="Q123" s="116"/>
      <c r="R123" s="138" t="s">
        <v>3</v>
      </c>
      <c r="AL123" s="6"/>
      <c r="AM123" s="6"/>
      <c r="AN123" s="6"/>
      <c r="AO123" s="6"/>
      <c r="AP123" s="6"/>
      <c r="AQ123" s="6"/>
      <c r="AR123" s="6"/>
      <c r="AS123" s="6"/>
      <c r="AT123" s="6"/>
      <c r="AU123" s="6"/>
      <c r="AV123" s="6"/>
      <c r="AW123" s="6"/>
      <c r="AX123" s="6"/>
      <c r="AY123" s="6"/>
      <c r="AZ123" s="6"/>
    </row>
    <row r="124" spans="1:52" ht="12.75">
      <c r="A124" s="6"/>
      <c r="B124" s="6"/>
      <c r="C124" s="6"/>
      <c r="D124" s="6"/>
      <c r="E124" s="6"/>
      <c r="F124" s="6"/>
      <c r="G124" s="6"/>
      <c r="H124" s="6"/>
      <c r="I124" s="6"/>
      <c r="J124" s="6"/>
      <c r="K124" s="6"/>
      <c r="L124" s="6"/>
      <c r="M124" s="6"/>
      <c r="N124" s="6"/>
      <c r="O124" s="6"/>
      <c r="P124" s="193"/>
      <c r="Q124" s="116"/>
      <c r="R124" s="138" t="s">
        <v>51</v>
      </c>
      <c r="AL124" s="6"/>
      <c r="AM124" s="6"/>
      <c r="AN124" s="6"/>
      <c r="AO124" s="6"/>
      <c r="AP124" s="6"/>
      <c r="AQ124" s="6"/>
      <c r="AR124" s="6"/>
      <c r="AS124" s="6"/>
      <c r="AT124" s="6"/>
      <c r="AU124" s="6"/>
      <c r="AV124" s="6"/>
      <c r="AW124" s="6"/>
      <c r="AX124" s="6"/>
      <c r="AY124" s="6"/>
      <c r="AZ124" s="6"/>
    </row>
    <row r="125" spans="1:52" ht="12.75">
      <c r="A125" s="6"/>
      <c r="B125" s="6"/>
      <c r="C125" s="6"/>
      <c r="D125" s="6"/>
      <c r="E125" s="6"/>
      <c r="F125" s="6"/>
      <c r="G125" s="6"/>
      <c r="H125" s="6"/>
      <c r="I125" s="6"/>
      <c r="J125" s="6"/>
      <c r="K125" s="6"/>
      <c r="L125" s="6"/>
      <c r="M125" s="6"/>
      <c r="N125" s="6"/>
      <c r="O125" s="6"/>
      <c r="P125" s="193"/>
      <c r="Q125" s="116"/>
      <c r="R125" s="138" t="s">
        <v>60</v>
      </c>
      <c r="AL125" s="6"/>
      <c r="AM125" s="6"/>
      <c r="AN125" s="6"/>
      <c r="AO125" s="6"/>
      <c r="AP125" s="6"/>
      <c r="AQ125" s="6"/>
      <c r="AR125" s="6"/>
      <c r="AS125" s="6"/>
      <c r="AT125" s="6"/>
      <c r="AU125" s="6"/>
      <c r="AV125" s="6"/>
      <c r="AW125" s="6"/>
      <c r="AX125" s="6"/>
      <c r="AY125" s="6"/>
      <c r="AZ125" s="6"/>
    </row>
    <row r="126" spans="1:52" ht="12.75">
      <c r="A126" s="6"/>
      <c r="B126" s="6"/>
      <c r="C126" s="6"/>
      <c r="D126" s="6"/>
      <c r="E126" s="6"/>
      <c r="F126" s="6"/>
      <c r="G126" s="6"/>
      <c r="H126" s="6"/>
      <c r="I126" s="6"/>
      <c r="J126" s="6"/>
      <c r="K126" s="6"/>
      <c r="L126" s="6"/>
      <c r="M126" s="6"/>
      <c r="N126" s="6"/>
      <c r="O126" s="6"/>
      <c r="P126" s="193"/>
      <c r="Q126" s="116"/>
      <c r="R126" s="138" t="s">
        <v>50</v>
      </c>
      <c r="AL126" s="6"/>
      <c r="AM126" s="6"/>
      <c r="AN126" s="6"/>
      <c r="AO126" s="6"/>
      <c r="AP126" s="6"/>
      <c r="AQ126" s="6"/>
      <c r="AR126" s="6"/>
      <c r="AS126" s="6"/>
      <c r="AT126" s="6"/>
      <c r="AU126" s="6"/>
      <c r="AV126" s="6"/>
      <c r="AW126" s="6"/>
      <c r="AX126" s="6"/>
      <c r="AY126" s="6"/>
      <c r="AZ126" s="6"/>
    </row>
    <row r="127" spans="1:52" ht="12.75">
      <c r="A127" s="6"/>
      <c r="B127" s="6"/>
      <c r="C127" s="6"/>
      <c r="D127" s="6"/>
      <c r="E127" s="6"/>
      <c r="F127" s="6"/>
      <c r="G127" s="6"/>
      <c r="H127" s="6"/>
      <c r="I127" s="6"/>
      <c r="J127" s="6"/>
      <c r="K127" s="6"/>
      <c r="L127" s="6"/>
      <c r="M127" s="6"/>
      <c r="N127" s="6"/>
      <c r="O127" s="6"/>
      <c r="P127" s="193"/>
      <c r="Q127" s="116"/>
      <c r="AL127" s="6"/>
      <c r="AM127" s="6"/>
      <c r="AN127" s="6"/>
      <c r="AO127" s="6"/>
      <c r="AP127" s="6"/>
      <c r="AQ127" s="6"/>
      <c r="AR127" s="6"/>
      <c r="AS127" s="6"/>
      <c r="AT127" s="6"/>
      <c r="AU127" s="6"/>
      <c r="AV127" s="6"/>
      <c r="AW127" s="6"/>
      <c r="AX127" s="6"/>
      <c r="AY127" s="6"/>
      <c r="AZ127" s="6"/>
    </row>
    <row r="128" spans="1:52" ht="13.5" thickBot="1">
      <c r="A128" s="6"/>
      <c r="B128" s="6"/>
      <c r="C128" s="6"/>
      <c r="D128" s="6"/>
      <c r="E128" s="6"/>
      <c r="F128" s="6"/>
      <c r="G128" s="6"/>
      <c r="H128" s="6"/>
      <c r="I128" s="6"/>
      <c r="J128" s="6"/>
      <c r="K128" s="6"/>
      <c r="L128" s="6"/>
      <c r="M128" s="6"/>
      <c r="N128" s="6"/>
      <c r="O128" s="6"/>
      <c r="P128" s="193"/>
      <c r="Q128" s="116"/>
      <c r="R128" s="107" t="s">
        <v>78</v>
      </c>
      <c r="AL128" s="6"/>
      <c r="AM128" s="6"/>
      <c r="AN128" s="6"/>
      <c r="AO128" s="6"/>
      <c r="AP128" s="6"/>
      <c r="AQ128" s="6"/>
      <c r="AR128" s="6"/>
      <c r="AS128" s="6"/>
      <c r="AT128" s="6"/>
      <c r="AU128" s="6"/>
      <c r="AV128" s="6"/>
      <c r="AW128" s="6"/>
      <c r="AX128" s="6"/>
      <c r="AY128" s="6"/>
      <c r="AZ128" s="6"/>
    </row>
    <row r="129" spans="1:52" ht="12.75">
      <c r="A129" s="6"/>
      <c r="B129" s="6"/>
      <c r="C129" s="6"/>
      <c r="D129" s="6"/>
      <c r="E129" s="6"/>
      <c r="F129" s="6"/>
      <c r="G129" s="6"/>
      <c r="H129" s="6"/>
      <c r="I129" s="6"/>
      <c r="J129" s="6"/>
      <c r="K129" s="6"/>
      <c r="L129" s="6"/>
      <c r="M129" s="6"/>
      <c r="N129" s="6"/>
      <c r="O129" s="6"/>
      <c r="P129" s="193"/>
      <c r="Q129" s="116"/>
      <c r="R129" s="140"/>
      <c r="AL129" s="6"/>
      <c r="AM129" s="6"/>
      <c r="AN129" s="6"/>
      <c r="AO129" s="6"/>
      <c r="AP129" s="6"/>
      <c r="AQ129" s="6"/>
      <c r="AR129" s="6"/>
      <c r="AS129" s="6"/>
      <c r="AT129" s="6"/>
      <c r="AU129" s="6"/>
      <c r="AV129" s="6"/>
      <c r="AW129" s="6"/>
      <c r="AX129" s="6"/>
      <c r="AY129" s="6"/>
      <c r="AZ129" s="6"/>
    </row>
    <row r="130" spans="1:52" ht="12.75">
      <c r="A130" s="6"/>
      <c r="B130" s="6"/>
      <c r="C130" s="6"/>
      <c r="D130" s="6"/>
      <c r="E130" s="6"/>
      <c r="F130" s="6"/>
      <c r="G130" s="6"/>
      <c r="H130" s="6"/>
      <c r="I130" s="6"/>
      <c r="J130" s="6"/>
      <c r="K130" s="6"/>
      <c r="L130" s="6"/>
      <c r="M130" s="6"/>
      <c r="N130" s="6"/>
      <c r="O130" s="6"/>
      <c r="P130" s="193"/>
      <c r="Q130" s="116"/>
      <c r="R130" s="141" t="s">
        <v>61</v>
      </c>
      <c r="AL130" s="6"/>
      <c r="AM130" s="6"/>
      <c r="AN130" s="6"/>
      <c r="AO130" s="6"/>
      <c r="AP130" s="6"/>
      <c r="AQ130" s="6"/>
      <c r="AR130" s="6"/>
      <c r="AS130" s="6"/>
      <c r="AT130" s="6"/>
      <c r="AU130" s="6"/>
      <c r="AV130" s="6"/>
      <c r="AW130" s="6"/>
      <c r="AX130" s="6"/>
      <c r="AY130" s="6"/>
      <c r="AZ130" s="6"/>
    </row>
    <row r="131" spans="1:52" ht="12.75">
      <c r="A131" s="6"/>
      <c r="B131" s="6"/>
      <c r="C131" s="6"/>
      <c r="D131" s="142"/>
      <c r="E131" s="6"/>
      <c r="F131" s="6"/>
      <c r="G131" s="6"/>
      <c r="H131" s="6"/>
      <c r="I131" s="6"/>
      <c r="J131" s="6"/>
      <c r="K131" s="6"/>
      <c r="L131" s="6"/>
      <c r="M131" s="6"/>
      <c r="N131" s="6"/>
      <c r="O131" s="6"/>
      <c r="P131" s="193"/>
      <c r="Q131" s="116"/>
      <c r="R131" s="141" t="s">
        <v>62</v>
      </c>
      <c r="AL131" s="6"/>
      <c r="AM131" s="6"/>
      <c r="AN131" s="6"/>
      <c r="AO131" s="6"/>
      <c r="AP131" s="6"/>
      <c r="AQ131" s="6"/>
      <c r="AR131" s="6"/>
      <c r="AS131" s="6"/>
      <c r="AT131" s="6"/>
      <c r="AU131" s="6"/>
      <c r="AV131" s="6"/>
      <c r="AW131" s="6"/>
      <c r="AX131" s="6"/>
      <c r="AY131" s="6"/>
      <c r="AZ131" s="6"/>
    </row>
    <row r="132" spans="1:52" ht="12.75">
      <c r="A132" s="6"/>
      <c r="B132" s="6"/>
      <c r="C132" s="6"/>
      <c r="D132" s="6"/>
      <c r="E132" s="6"/>
      <c r="F132" s="6"/>
      <c r="G132" s="6"/>
      <c r="H132" s="6"/>
      <c r="I132" s="6"/>
      <c r="J132" s="6"/>
      <c r="K132" s="6"/>
      <c r="L132" s="6"/>
      <c r="M132" s="6"/>
      <c r="N132" s="6"/>
      <c r="O132" s="6"/>
      <c r="P132" s="193"/>
      <c r="Q132" s="116"/>
      <c r="R132" s="143" t="s">
        <v>63</v>
      </c>
      <c r="U132" s="144"/>
      <c r="V132" s="144"/>
      <c r="AL132" s="6"/>
      <c r="AM132" s="6"/>
      <c r="AN132" s="6"/>
      <c r="AO132" s="6"/>
      <c r="AP132" s="6"/>
      <c r="AQ132" s="6"/>
      <c r="AR132" s="6"/>
      <c r="AS132" s="6"/>
      <c r="AT132" s="6"/>
      <c r="AU132" s="6"/>
      <c r="AV132" s="6"/>
      <c r="AW132" s="6"/>
      <c r="AX132" s="6"/>
      <c r="AY132" s="6"/>
      <c r="AZ132" s="6"/>
    </row>
    <row r="133" spans="1:52" ht="12.75">
      <c r="A133" s="6"/>
      <c r="B133" s="6"/>
      <c r="C133" s="6"/>
      <c r="D133" s="6"/>
      <c r="E133" s="6"/>
      <c r="F133" s="6"/>
      <c r="G133" s="6"/>
      <c r="H133" s="6"/>
      <c r="I133" s="6"/>
      <c r="J133" s="6"/>
      <c r="K133" s="6"/>
      <c r="L133" s="6"/>
      <c r="M133" s="6"/>
      <c r="N133" s="6"/>
      <c r="O133" s="6"/>
      <c r="P133" s="193"/>
      <c r="Q133" s="116"/>
      <c r="R133" s="143" t="s">
        <v>64</v>
      </c>
      <c r="U133" s="144"/>
      <c r="V133" s="144"/>
      <c r="AL133" s="6"/>
      <c r="AM133" s="6"/>
      <c r="AN133" s="6"/>
      <c r="AO133" s="6"/>
      <c r="AP133" s="6"/>
      <c r="AQ133" s="6"/>
      <c r="AR133" s="6"/>
      <c r="AS133" s="6"/>
      <c r="AT133" s="6"/>
      <c r="AU133" s="6"/>
      <c r="AV133" s="6"/>
      <c r="AW133" s="6"/>
      <c r="AX133" s="6"/>
      <c r="AY133" s="6"/>
      <c r="AZ133" s="6"/>
    </row>
    <row r="134" spans="1:52" ht="12.75">
      <c r="A134" s="6"/>
      <c r="B134" s="6"/>
      <c r="C134" s="6"/>
      <c r="D134" s="6"/>
      <c r="E134" s="6"/>
      <c r="F134" s="6"/>
      <c r="G134" s="6"/>
      <c r="H134" s="6"/>
      <c r="I134" s="6"/>
      <c r="J134" s="6"/>
      <c r="K134" s="6"/>
      <c r="L134" s="6"/>
      <c r="M134" s="6"/>
      <c r="N134" s="6"/>
      <c r="O134" s="6"/>
      <c r="P134" s="193"/>
      <c r="Q134" s="116"/>
      <c r="R134" s="143" t="s">
        <v>65</v>
      </c>
      <c r="AL134" s="6"/>
      <c r="AM134" s="6"/>
      <c r="AN134" s="6"/>
      <c r="AO134" s="6"/>
      <c r="AP134" s="6"/>
      <c r="AQ134" s="6"/>
      <c r="AR134" s="6"/>
      <c r="AS134" s="6"/>
      <c r="AT134" s="6"/>
      <c r="AU134" s="6"/>
      <c r="AV134" s="6"/>
      <c r="AW134" s="6"/>
      <c r="AX134" s="6"/>
      <c r="AY134" s="6"/>
      <c r="AZ134" s="6"/>
    </row>
    <row r="135" spans="1:52" ht="12.75">
      <c r="A135" s="6"/>
      <c r="B135" s="6"/>
      <c r="C135" s="6"/>
      <c r="D135" s="6"/>
      <c r="E135" s="6"/>
      <c r="F135" s="6"/>
      <c r="G135" s="6"/>
      <c r="H135" s="6"/>
      <c r="I135" s="6"/>
      <c r="J135" s="6"/>
      <c r="K135" s="6"/>
      <c r="L135" s="6"/>
      <c r="M135" s="6"/>
      <c r="N135" s="6"/>
      <c r="O135" s="6"/>
      <c r="P135" s="193"/>
      <c r="Q135" s="116"/>
      <c r="R135" s="141" t="s">
        <v>47</v>
      </c>
      <c r="AL135" s="6"/>
      <c r="AM135" s="6"/>
      <c r="AN135" s="6"/>
      <c r="AO135" s="6"/>
      <c r="AP135" s="6"/>
      <c r="AQ135" s="6"/>
      <c r="AR135" s="6"/>
      <c r="AS135" s="6"/>
      <c r="AT135" s="6"/>
      <c r="AU135" s="6"/>
      <c r="AV135" s="6"/>
      <c r="AW135" s="6"/>
      <c r="AX135" s="6"/>
      <c r="AY135" s="6"/>
      <c r="AZ135" s="6"/>
    </row>
    <row r="136" spans="1:52" ht="12.75">
      <c r="A136" s="6"/>
      <c r="B136" s="6"/>
      <c r="C136" s="6"/>
      <c r="D136" s="6"/>
      <c r="E136" s="6"/>
      <c r="F136" s="6"/>
      <c r="G136" s="6"/>
      <c r="H136" s="6"/>
      <c r="I136" s="6"/>
      <c r="J136" s="6"/>
      <c r="K136" s="6"/>
      <c r="L136" s="6"/>
      <c r="M136" s="6"/>
      <c r="N136" s="6"/>
      <c r="O136" s="6"/>
      <c r="P136" s="193"/>
      <c r="Q136" s="116"/>
      <c r="R136" s="141" t="s">
        <v>66</v>
      </c>
      <c r="AL136" s="6"/>
      <c r="AM136" s="6"/>
      <c r="AN136" s="6"/>
      <c r="AO136" s="6"/>
      <c r="AP136" s="6"/>
      <c r="AQ136" s="6"/>
      <c r="AR136" s="6"/>
      <c r="AS136" s="6"/>
      <c r="AT136" s="6"/>
      <c r="AU136" s="6"/>
      <c r="AV136" s="6"/>
      <c r="AW136" s="6"/>
      <c r="AX136" s="6"/>
      <c r="AY136" s="6"/>
      <c r="AZ136" s="6"/>
    </row>
    <row r="137" spans="1:52" ht="12.75">
      <c r="A137" s="6"/>
      <c r="B137" s="6"/>
      <c r="C137" s="6"/>
      <c r="D137" s="6"/>
      <c r="E137" s="6"/>
      <c r="F137" s="6"/>
      <c r="G137" s="6"/>
      <c r="H137" s="6"/>
      <c r="I137" s="6"/>
      <c r="J137" s="6"/>
      <c r="K137" s="6"/>
      <c r="L137" s="6"/>
      <c r="M137" s="6"/>
      <c r="N137" s="6"/>
      <c r="O137" s="6"/>
      <c r="P137" s="193"/>
      <c r="Q137" s="116"/>
      <c r="R137" s="141" t="s">
        <v>67</v>
      </c>
      <c r="AL137" s="6"/>
      <c r="AM137" s="6"/>
      <c r="AN137" s="6"/>
      <c r="AO137" s="6"/>
      <c r="AP137" s="6"/>
      <c r="AQ137" s="6"/>
      <c r="AR137" s="6"/>
      <c r="AS137" s="6"/>
      <c r="AT137" s="6"/>
      <c r="AU137" s="6"/>
      <c r="AV137" s="6"/>
      <c r="AW137" s="6"/>
      <c r="AX137" s="6"/>
      <c r="AY137" s="6"/>
      <c r="AZ137" s="6"/>
    </row>
    <row r="138" spans="1:52" ht="13.5" thickBot="1">
      <c r="A138" s="6"/>
      <c r="B138" s="6"/>
      <c r="C138" s="6"/>
      <c r="D138" s="6"/>
      <c r="E138" s="6"/>
      <c r="F138" s="6"/>
      <c r="G138" s="6"/>
      <c r="H138" s="6"/>
      <c r="I138" s="6"/>
      <c r="J138" s="6"/>
      <c r="K138" s="6"/>
      <c r="L138" s="6"/>
      <c r="M138" s="6"/>
      <c r="N138" s="6"/>
      <c r="O138" s="6"/>
      <c r="P138" s="193"/>
      <c r="Q138" s="116"/>
      <c r="R138" s="145" t="s">
        <v>46</v>
      </c>
      <c r="AL138" s="6"/>
      <c r="AM138" s="6"/>
      <c r="AN138" s="6"/>
      <c r="AO138" s="6"/>
      <c r="AP138" s="6"/>
      <c r="AQ138" s="6"/>
      <c r="AR138" s="6"/>
      <c r="AS138" s="6"/>
      <c r="AT138" s="6"/>
      <c r="AU138" s="6"/>
      <c r="AV138" s="6"/>
      <c r="AW138" s="6"/>
      <c r="AX138" s="6"/>
      <c r="AY138" s="6"/>
      <c r="AZ138" s="6"/>
    </row>
    <row r="139" spans="1:52" ht="12.75">
      <c r="A139" s="6"/>
      <c r="B139" s="6"/>
      <c r="C139" s="6"/>
      <c r="D139" s="6"/>
      <c r="E139" s="6"/>
      <c r="F139" s="6"/>
      <c r="G139" s="6"/>
      <c r="H139" s="6"/>
      <c r="I139" s="6"/>
      <c r="J139" s="6"/>
      <c r="K139" s="6"/>
      <c r="L139" s="6"/>
      <c r="M139" s="6"/>
      <c r="N139" s="6"/>
      <c r="O139" s="6"/>
      <c r="P139" s="193"/>
      <c r="Q139" s="116"/>
      <c r="R139" s="62"/>
      <c r="AL139" s="6"/>
      <c r="AM139" s="6"/>
      <c r="AN139" s="6"/>
      <c r="AO139" s="6"/>
      <c r="AP139" s="6"/>
      <c r="AQ139" s="6"/>
      <c r="AR139" s="6"/>
      <c r="AS139" s="6"/>
      <c r="AT139" s="6"/>
      <c r="AU139" s="6"/>
      <c r="AV139" s="6"/>
      <c r="AW139" s="6"/>
      <c r="AX139" s="6"/>
      <c r="AY139" s="6"/>
      <c r="AZ139" s="6"/>
    </row>
    <row r="140" spans="1:52" ht="12.75">
      <c r="A140" s="6"/>
      <c r="B140" s="6"/>
      <c r="C140" s="6"/>
      <c r="D140" s="6"/>
      <c r="E140" s="6"/>
      <c r="F140" s="6"/>
      <c r="G140" s="6"/>
      <c r="H140" s="6"/>
      <c r="I140" s="6"/>
      <c r="J140" s="6"/>
      <c r="K140" s="6"/>
      <c r="L140" s="6"/>
      <c r="M140" s="6"/>
      <c r="N140" s="6"/>
      <c r="O140" s="6"/>
      <c r="P140" s="193"/>
      <c r="Q140" s="116"/>
      <c r="AL140" s="6"/>
      <c r="AM140" s="6"/>
      <c r="AN140" s="6"/>
      <c r="AO140" s="6"/>
      <c r="AP140" s="6"/>
      <c r="AQ140" s="6"/>
      <c r="AR140" s="6"/>
      <c r="AS140" s="6"/>
      <c r="AT140" s="6"/>
      <c r="AU140" s="6"/>
      <c r="AV140" s="6"/>
      <c r="AW140" s="6"/>
      <c r="AX140" s="6"/>
      <c r="AY140" s="6"/>
      <c r="AZ140" s="6"/>
    </row>
    <row r="141" spans="1:52" ht="12.75">
      <c r="A141" s="6"/>
      <c r="B141" s="6"/>
      <c r="C141" s="6"/>
      <c r="D141" s="6"/>
      <c r="E141" s="6"/>
      <c r="F141" s="6"/>
      <c r="G141" s="6"/>
      <c r="H141" s="6"/>
      <c r="I141" s="6"/>
      <c r="J141" s="6"/>
      <c r="K141" s="6"/>
      <c r="L141" s="6"/>
      <c r="M141" s="6"/>
      <c r="N141" s="6"/>
      <c r="O141" s="6"/>
      <c r="P141" s="193"/>
      <c r="Q141" s="116"/>
      <c r="R141" s="107" t="s">
        <v>200</v>
      </c>
      <c r="AL141" s="6"/>
      <c r="AM141" s="6"/>
      <c r="AN141" s="6"/>
      <c r="AO141" s="6"/>
      <c r="AP141" s="6"/>
      <c r="AQ141" s="6"/>
      <c r="AR141" s="6"/>
      <c r="AS141" s="6"/>
      <c r="AT141" s="6"/>
      <c r="AU141" s="6"/>
      <c r="AV141" s="6"/>
      <c r="AW141" s="6"/>
      <c r="AX141" s="6"/>
      <c r="AY141" s="6"/>
      <c r="AZ141" s="6"/>
    </row>
    <row r="142" spans="1:52" ht="15.75">
      <c r="A142" s="6"/>
      <c r="B142" s="6"/>
      <c r="C142" s="6"/>
      <c r="D142" s="6"/>
      <c r="E142" s="6"/>
      <c r="F142" s="6"/>
      <c r="G142" s="6"/>
      <c r="H142" s="6"/>
      <c r="I142" s="6"/>
      <c r="J142" s="6"/>
      <c r="K142" s="6"/>
      <c r="L142" s="6"/>
      <c r="M142" s="6"/>
      <c r="N142" s="6"/>
      <c r="O142" s="6"/>
      <c r="P142" s="193"/>
      <c r="Q142" s="116"/>
      <c r="R142" s="146"/>
      <c r="S142" s="62" t="s">
        <v>203</v>
      </c>
      <c r="AL142" s="6"/>
      <c r="AM142" s="6"/>
      <c r="AN142" s="6"/>
      <c r="AO142" s="6"/>
      <c r="AP142" s="6"/>
      <c r="AQ142" s="6"/>
      <c r="AR142" s="6"/>
      <c r="AS142" s="6"/>
      <c r="AT142" s="6"/>
      <c r="AU142" s="6"/>
      <c r="AV142" s="6"/>
      <c r="AW142" s="6"/>
      <c r="AX142" s="6"/>
      <c r="AY142" s="6"/>
      <c r="AZ142" s="6"/>
    </row>
    <row r="143" spans="1:52" ht="12.75">
      <c r="A143" s="6"/>
      <c r="B143" s="6"/>
      <c r="C143" s="6"/>
      <c r="D143" s="6"/>
      <c r="E143" s="6"/>
      <c r="F143" s="6"/>
      <c r="G143" s="6"/>
      <c r="H143" s="6"/>
      <c r="I143" s="6"/>
      <c r="J143" s="6"/>
      <c r="K143" s="6"/>
      <c r="L143" s="6"/>
      <c r="M143" s="6"/>
      <c r="N143" s="6"/>
      <c r="O143" s="6"/>
      <c r="P143" s="193"/>
      <c r="Q143" s="116"/>
      <c r="R143" s="147" t="s">
        <v>201</v>
      </c>
      <c r="AL143" s="6"/>
      <c r="AM143" s="6"/>
      <c r="AN143" s="6"/>
      <c r="AO143" s="6"/>
      <c r="AP143" s="6"/>
      <c r="AQ143" s="6"/>
      <c r="AR143" s="6"/>
      <c r="AS143" s="6"/>
      <c r="AT143" s="6"/>
      <c r="AU143" s="6"/>
      <c r="AV143" s="6"/>
      <c r="AW143" s="6"/>
      <c r="AX143" s="6"/>
      <c r="AY143" s="6"/>
      <c r="AZ143" s="6"/>
    </row>
    <row r="144" spans="1:52" ht="15.75">
      <c r="A144" s="6"/>
      <c r="B144" s="6"/>
      <c r="C144" s="6"/>
      <c r="D144" s="6"/>
      <c r="E144" s="6"/>
      <c r="F144" s="6"/>
      <c r="G144" s="6"/>
      <c r="H144" s="6"/>
      <c r="I144" s="6"/>
      <c r="J144" s="6"/>
      <c r="K144" s="6"/>
      <c r="L144" s="6"/>
      <c r="M144" s="6"/>
      <c r="N144" s="6"/>
      <c r="O144" s="6"/>
      <c r="P144" s="193"/>
      <c r="Q144" s="116"/>
      <c r="R144" s="148"/>
      <c r="AL144" s="6"/>
      <c r="AM144" s="6"/>
      <c r="AN144" s="6"/>
      <c r="AO144" s="6"/>
      <c r="AP144" s="6"/>
      <c r="AQ144" s="6"/>
      <c r="AR144" s="6"/>
      <c r="AS144" s="6"/>
      <c r="AT144" s="6"/>
      <c r="AU144" s="6"/>
      <c r="AV144" s="6"/>
      <c r="AW144" s="6"/>
      <c r="AX144" s="6"/>
      <c r="AY144" s="6"/>
      <c r="AZ144" s="6"/>
    </row>
    <row r="145" spans="1:52" ht="12.75">
      <c r="A145" s="6"/>
      <c r="B145" s="6"/>
      <c r="C145" s="6"/>
      <c r="D145" s="6"/>
      <c r="E145" s="6"/>
      <c r="F145" s="6"/>
      <c r="G145" s="6"/>
      <c r="H145" s="6"/>
      <c r="I145" s="6"/>
      <c r="J145" s="6"/>
      <c r="K145" s="6"/>
      <c r="L145" s="6"/>
      <c r="M145" s="6"/>
      <c r="N145" s="6"/>
      <c r="O145" s="6"/>
      <c r="P145" s="193"/>
      <c r="Q145" s="116"/>
      <c r="R145" s="147" t="s">
        <v>202</v>
      </c>
      <c r="AL145" s="6"/>
      <c r="AM145" s="6"/>
      <c r="AN145" s="6"/>
      <c r="AO145" s="6"/>
      <c r="AP145" s="6"/>
      <c r="AQ145" s="6"/>
      <c r="AR145" s="6"/>
      <c r="AS145" s="6"/>
      <c r="AT145" s="6"/>
      <c r="AU145" s="6"/>
      <c r="AV145" s="6"/>
      <c r="AW145" s="6"/>
      <c r="AX145" s="6"/>
      <c r="AY145" s="6"/>
      <c r="AZ145" s="6"/>
    </row>
    <row r="146" spans="1:52" ht="16.5" thickBot="1">
      <c r="A146" s="6"/>
      <c r="B146" s="6"/>
      <c r="C146" s="6"/>
      <c r="D146" s="6"/>
      <c r="E146" s="6"/>
      <c r="F146" s="6"/>
      <c r="G146" s="6"/>
      <c r="H146" s="6"/>
      <c r="I146" s="6"/>
      <c r="J146" s="6"/>
      <c r="K146" s="6"/>
      <c r="L146" s="6"/>
      <c r="M146" s="6"/>
      <c r="N146" s="6"/>
      <c r="O146" s="6"/>
      <c r="P146" s="193"/>
      <c r="Q146" s="116"/>
      <c r="R146" s="149"/>
      <c r="AL146" s="6"/>
      <c r="AM146" s="6"/>
      <c r="AN146" s="6"/>
      <c r="AO146" s="6"/>
      <c r="AP146" s="6"/>
      <c r="AQ146" s="6"/>
      <c r="AR146" s="6"/>
      <c r="AS146" s="6"/>
      <c r="AT146" s="6"/>
      <c r="AU146" s="6"/>
      <c r="AV146" s="6"/>
      <c r="AW146" s="6"/>
      <c r="AX146" s="6"/>
      <c r="AY146" s="6"/>
      <c r="AZ146" s="6"/>
    </row>
    <row r="147" spans="1:52" ht="13.5" thickTop="1">
      <c r="A147" s="6"/>
      <c r="B147" s="6"/>
      <c r="C147" s="6"/>
      <c r="D147" s="6"/>
      <c r="E147" s="6"/>
      <c r="F147" s="6"/>
      <c r="G147" s="6"/>
      <c r="H147" s="6"/>
      <c r="I147" s="6"/>
      <c r="J147" s="6"/>
      <c r="K147" s="6"/>
      <c r="L147" s="6"/>
      <c r="M147" s="6"/>
      <c r="N147" s="6"/>
      <c r="O147" s="6"/>
      <c r="P147" s="193"/>
      <c r="Q147" s="116"/>
      <c r="AL147" s="6"/>
      <c r="AM147" s="6"/>
      <c r="AN147" s="6"/>
      <c r="AO147" s="6"/>
      <c r="AP147" s="6"/>
      <c r="AQ147" s="6"/>
      <c r="AR147" s="6"/>
      <c r="AS147" s="6"/>
      <c r="AT147" s="6"/>
      <c r="AU147" s="6"/>
      <c r="AV147" s="6"/>
      <c r="AW147" s="6"/>
      <c r="AX147" s="6"/>
      <c r="AY147" s="6"/>
      <c r="AZ147" s="6"/>
    </row>
    <row r="148" spans="1:52" ht="12.75">
      <c r="A148" s="6"/>
      <c r="B148" s="6"/>
      <c r="C148" s="6"/>
      <c r="D148" s="6"/>
      <c r="E148" s="6"/>
      <c r="F148" s="6"/>
      <c r="G148" s="6"/>
      <c r="H148" s="6"/>
      <c r="I148" s="6"/>
      <c r="J148" s="6"/>
      <c r="K148" s="6"/>
      <c r="L148" s="6"/>
      <c r="M148" s="6"/>
      <c r="N148" s="6"/>
      <c r="O148" s="6"/>
      <c r="P148" s="193"/>
      <c r="Q148" s="116"/>
      <c r="R148" s="18" t="s">
        <v>90</v>
      </c>
      <c r="AL148" s="6"/>
      <c r="AM148" s="6"/>
      <c r="AN148" s="6"/>
      <c r="AO148" s="6"/>
      <c r="AP148" s="6"/>
      <c r="AQ148" s="6"/>
      <c r="AR148" s="6"/>
      <c r="AS148" s="6"/>
      <c r="AT148" s="6"/>
      <c r="AU148" s="6"/>
      <c r="AV148" s="6"/>
      <c r="AW148" s="6"/>
      <c r="AX148" s="6"/>
      <c r="AY148" s="6"/>
      <c r="AZ148" s="6"/>
    </row>
    <row r="149" spans="1:52" ht="12.75">
      <c r="A149" s="6"/>
      <c r="B149" s="6"/>
      <c r="C149" s="6"/>
      <c r="D149" s="6"/>
      <c r="E149" s="6"/>
      <c r="F149" s="6"/>
      <c r="G149" s="6"/>
      <c r="H149" s="6"/>
      <c r="I149" s="6"/>
      <c r="J149" s="6"/>
      <c r="K149" s="6"/>
      <c r="L149" s="6"/>
      <c r="M149" s="6"/>
      <c r="N149" s="6"/>
      <c r="O149" s="6"/>
      <c r="P149" s="193"/>
      <c r="Q149" s="116"/>
      <c r="R149" s="18">
        <f>PkgLth*IF(A8="U",2.54,IF(A8="M",1,0))</f>
        <v>0</v>
      </c>
      <c r="AL149" s="6"/>
      <c r="AM149" s="6"/>
      <c r="AN149" s="6"/>
      <c r="AO149" s="6"/>
      <c r="AP149" s="6"/>
      <c r="AQ149" s="6"/>
      <c r="AR149" s="6"/>
      <c r="AS149" s="6"/>
      <c r="AT149" s="6"/>
      <c r="AU149" s="6"/>
      <c r="AV149" s="6"/>
      <c r="AW149" s="6"/>
      <c r="AX149" s="6"/>
      <c r="AY149" s="6"/>
      <c r="AZ149" s="6"/>
    </row>
    <row r="150" spans="1:52" ht="12.75">
      <c r="A150" s="6"/>
      <c r="B150" s="6"/>
      <c r="C150" s="6"/>
      <c r="D150" s="6"/>
      <c r="E150" s="6"/>
      <c r="F150" s="6"/>
      <c r="G150" s="6"/>
      <c r="H150" s="6"/>
      <c r="I150" s="6"/>
      <c r="J150" s="6"/>
      <c r="K150" s="6"/>
      <c r="L150" s="6"/>
      <c r="M150" s="6"/>
      <c r="N150" s="6"/>
      <c r="O150" s="6"/>
      <c r="P150" s="193"/>
      <c r="Q150" s="116"/>
      <c r="R150" s="18" t="s">
        <v>91</v>
      </c>
      <c r="AL150" s="6"/>
      <c r="AM150" s="6"/>
      <c r="AN150" s="6"/>
      <c r="AO150" s="6"/>
      <c r="AP150" s="6"/>
      <c r="AQ150" s="6"/>
      <c r="AR150" s="6"/>
      <c r="AS150" s="6"/>
      <c r="AT150" s="6"/>
      <c r="AU150" s="6"/>
      <c r="AV150" s="6"/>
      <c r="AW150" s="6"/>
      <c r="AX150" s="6"/>
      <c r="AY150" s="6"/>
      <c r="AZ150" s="6"/>
    </row>
    <row r="151" spans="1:52" ht="12.75">
      <c r="A151" s="6"/>
      <c r="B151" s="6"/>
      <c r="C151" s="6"/>
      <c r="D151" s="6"/>
      <c r="E151" s="6"/>
      <c r="F151" s="6"/>
      <c r="G151" s="6"/>
      <c r="H151" s="6"/>
      <c r="I151" s="6"/>
      <c r="J151" s="6"/>
      <c r="K151" s="6"/>
      <c r="L151" s="6"/>
      <c r="M151" s="6"/>
      <c r="N151" s="6"/>
      <c r="O151" s="6"/>
      <c r="P151" s="193"/>
      <c r="Q151" s="116"/>
      <c r="R151" s="18">
        <f>PkgWth*IF(A8="U",2.54,IF(A8="M",1,0))</f>
        <v>0</v>
      </c>
      <c r="AL151" s="6"/>
      <c r="AM151" s="6"/>
      <c r="AN151" s="6"/>
      <c r="AO151" s="6"/>
      <c r="AP151" s="6"/>
      <c r="AQ151" s="6"/>
      <c r="AR151" s="6"/>
      <c r="AS151" s="6"/>
      <c r="AT151" s="6"/>
      <c r="AU151" s="6"/>
      <c r="AV151" s="6"/>
      <c r="AW151" s="6"/>
      <c r="AX151" s="6"/>
      <c r="AY151" s="6"/>
      <c r="AZ151" s="6"/>
    </row>
    <row r="152" spans="1:52" ht="12.75">
      <c r="A152" s="6"/>
      <c r="B152" s="6"/>
      <c r="C152" s="6"/>
      <c r="D152" s="6"/>
      <c r="E152" s="6"/>
      <c r="F152" s="6"/>
      <c r="G152" s="6"/>
      <c r="H152" s="6"/>
      <c r="I152" s="6"/>
      <c r="J152" s="6"/>
      <c r="K152" s="6"/>
      <c r="L152" s="6"/>
      <c r="M152" s="6"/>
      <c r="N152" s="6"/>
      <c r="O152" s="6"/>
      <c r="P152" s="193"/>
      <c r="Q152" s="116"/>
      <c r="R152" s="18" t="s">
        <v>92</v>
      </c>
      <c r="AL152" s="6"/>
      <c r="AM152" s="6"/>
      <c r="AN152" s="6"/>
      <c r="AO152" s="6"/>
      <c r="AP152" s="6"/>
      <c r="AQ152" s="6"/>
      <c r="AR152" s="6"/>
      <c r="AS152" s="6"/>
      <c r="AT152" s="6"/>
      <c r="AU152" s="6"/>
      <c r="AV152" s="6"/>
      <c r="AW152" s="6"/>
      <c r="AX152" s="6"/>
      <c r="AY152" s="6"/>
      <c r="AZ152" s="6"/>
    </row>
    <row r="153" spans="1:52" ht="12.75">
      <c r="A153" s="6"/>
      <c r="B153" s="6"/>
      <c r="C153" s="6"/>
      <c r="D153" s="6"/>
      <c r="E153" s="6"/>
      <c r="F153" s="6"/>
      <c r="G153" s="6"/>
      <c r="H153" s="6"/>
      <c r="I153" s="6"/>
      <c r="J153" s="6"/>
      <c r="K153" s="6"/>
      <c r="L153" s="6"/>
      <c r="M153" s="6"/>
      <c r="N153" s="6"/>
      <c r="O153" s="6"/>
      <c r="P153" s="193"/>
      <c r="Q153" s="116"/>
      <c r="R153" s="18">
        <f>PkgHgt*IF(A8="U",2.54,IF(A8="M",1,0))</f>
        <v>0</v>
      </c>
      <c r="AL153" s="6"/>
      <c r="AM153" s="6"/>
      <c r="AN153" s="6"/>
      <c r="AO153" s="6"/>
      <c r="AP153" s="6"/>
      <c r="AQ153" s="6"/>
      <c r="AR153" s="6"/>
      <c r="AS153" s="6"/>
      <c r="AT153" s="6"/>
      <c r="AU153" s="6"/>
      <c r="AV153" s="6"/>
      <c r="AW153" s="6"/>
      <c r="AX153" s="6"/>
      <c r="AY153" s="6"/>
      <c r="AZ153" s="6"/>
    </row>
    <row r="154" spans="1:52" ht="12.75">
      <c r="A154" s="6"/>
      <c r="B154" s="6"/>
      <c r="C154" s="6"/>
      <c r="D154" s="6"/>
      <c r="E154" s="6"/>
      <c r="F154" s="6"/>
      <c r="G154" s="6"/>
      <c r="H154" s="6"/>
      <c r="I154" s="6"/>
      <c r="J154" s="6"/>
      <c r="K154" s="6"/>
      <c r="L154" s="6"/>
      <c r="M154" s="6"/>
      <c r="N154" s="6"/>
      <c r="O154" s="6"/>
      <c r="P154" s="193"/>
      <c r="Q154" s="116"/>
      <c r="R154" s="18" t="s">
        <v>93</v>
      </c>
      <c r="AL154" s="6"/>
      <c r="AM154" s="6"/>
      <c r="AN154" s="6"/>
      <c r="AO154" s="6"/>
      <c r="AP154" s="6"/>
      <c r="AQ154" s="6"/>
      <c r="AR154" s="6"/>
      <c r="AS154" s="6"/>
      <c r="AT154" s="6"/>
      <c r="AU154" s="6"/>
      <c r="AV154" s="6"/>
      <c r="AW154" s="6"/>
      <c r="AX154" s="6"/>
      <c r="AY154" s="6"/>
      <c r="AZ154" s="6"/>
    </row>
    <row r="155" spans="1:52" ht="12.75">
      <c r="A155" s="6"/>
      <c r="B155" s="6"/>
      <c r="C155" s="6"/>
      <c r="D155" s="6"/>
      <c r="E155" s="6"/>
      <c r="F155" s="6"/>
      <c r="G155" s="6"/>
      <c r="H155" s="6"/>
      <c r="I155" s="6"/>
      <c r="J155" s="6"/>
      <c r="K155" s="6"/>
      <c r="L155" s="6"/>
      <c r="M155" s="6"/>
      <c r="N155" s="6"/>
      <c r="O155" s="6"/>
      <c r="P155" s="193"/>
      <c r="Q155" s="116"/>
      <c r="R155" s="18">
        <f>PkgGrWgt*IF(A8="U",0.454,IF(A8="M",1,0))</f>
        <v>0</v>
      </c>
      <c r="AL155" s="6"/>
      <c r="AM155" s="6"/>
      <c r="AN155" s="6"/>
      <c r="AO155" s="6"/>
      <c r="AP155" s="6"/>
      <c r="AQ155" s="6"/>
      <c r="AR155" s="6"/>
      <c r="AS155" s="6"/>
      <c r="AT155" s="6"/>
      <c r="AU155" s="6"/>
      <c r="AV155" s="6"/>
      <c r="AW155" s="6"/>
      <c r="AX155" s="6"/>
      <c r="AY155" s="6"/>
      <c r="AZ155" s="6"/>
    </row>
    <row r="156" spans="1:52" ht="12.75">
      <c r="A156" s="6"/>
      <c r="B156" s="6"/>
      <c r="C156" s="6"/>
      <c r="D156" s="6"/>
      <c r="E156" s="6"/>
      <c r="F156" s="6"/>
      <c r="G156" s="6"/>
      <c r="H156" s="6"/>
      <c r="I156" s="6"/>
      <c r="J156" s="6"/>
      <c r="K156" s="6"/>
      <c r="L156" s="6"/>
      <c r="M156" s="6"/>
      <c r="N156" s="6"/>
      <c r="O156" s="6"/>
      <c r="P156" s="6"/>
      <c r="R156" s="18" t="s">
        <v>94</v>
      </c>
      <c r="AL156" s="6"/>
      <c r="AM156" s="6"/>
      <c r="AN156" s="6"/>
      <c r="AO156" s="6"/>
      <c r="AP156" s="6"/>
      <c r="AQ156" s="6"/>
      <c r="AR156" s="6"/>
      <c r="AS156" s="6"/>
      <c r="AT156" s="6"/>
      <c r="AU156" s="6"/>
      <c r="AV156" s="6"/>
      <c r="AW156" s="6"/>
      <c r="AX156" s="6"/>
      <c r="AY156" s="6"/>
      <c r="AZ156" s="6"/>
    </row>
    <row r="157" spans="1:52" ht="12.75">
      <c r="A157" s="6"/>
      <c r="B157" s="6"/>
      <c r="C157" s="6"/>
      <c r="D157" s="6"/>
      <c r="E157" s="6"/>
      <c r="F157" s="6"/>
      <c r="G157" s="6"/>
      <c r="H157" s="6"/>
      <c r="I157" s="6"/>
      <c r="J157" s="6"/>
      <c r="K157" s="6"/>
      <c r="L157" s="6"/>
      <c r="M157" s="6"/>
      <c r="N157" s="6"/>
      <c r="O157" s="6"/>
      <c r="P157" s="6"/>
      <c r="R157" s="18">
        <f>PkgGrWgt*IF(A8="U",0.454,IF(A8="M",1,0))</f>
        <v>0</v>
      </c>
      <c r="AL157" s="6"/>
      <c r="AM157" s="6"/>
      <c r="AN157" s="6"/>
      <c r="AO157" s="6"/>
      <c r="AP157" s="6"/>
      <c r="AQ157" s="6"/>
      <c r="AR157" s="6"/>
      <c r="AS157" s="6"/>
      <c r="AT157" s="6"/>
      <c r="AU157" s="6"/>
      <c r="AV157" s="6"/>
      <c r="AW157" s="6"/>
      <c r="AX157" s="6"/>
      <c r="AY157" s="6"/>
      <c r="AZ157" s="6"/>
    </row>
    <row r="158" spans="1:52" ht="12.75">
      <c r="A158" s="6"/>
      <c r="B158" s="6"/>
      <c r="C158" s="6"/>
      <c r="D158" s="6"/>
      <c r="E158" s="6"/>
      <c r="F158" s="6"/>
      <c r="G158" s="6"/>
      <c r="H158" s="6"/>
      <c r="I158" s="6"/>
      <c r="J158" s="6"/>
      <c r="K158" s="6"/>
      <c r="L158" s="6"/>
      <c r="M158" s="6"/>
      <c r="N158" s="6"/>
      <c r="O158" s="6"/>
      <c r="P158" s="6"/>
      <c r="AL158" s="6"/>
      <c r="AM158" s="6"/>
      <c r="AN158" s="6"/>
      <c r="AO158" s="6"/>
      <c r="AP158" s="6"/>
      <c r="AQ158" s="6"/>
      <c r="AR158" s="6"/>
      <c r="AS158" s="6"/>
      <c r="AT158" s="6"/>
      <c r="AU158" s="6"/>
      <c r="AV158" s="6"/>
      <c r="AW158" s="6"/>
      <c r="AX158" s="6"/>
      <c r="AY158" s="6"/>
      <c r="AZ158" s="6"/>
    </row>
    <row r="159" spans="1:52" ht="12.75">
      <c r="A159" s="6"/>
      <c r="B159" s="6"/>
      <c r="C159" s="6"/>
      <c r="D159" s="6"/>
      <c r="E159" s="6"/>
      <c r="F159" s="6"/>
      <c r="G159" s="6"/>
      <c r="H159" s="6"/>
      <c r="I159" s="6"/>
      <c r="J159" s="6"/>
      <c r="K159" s="6"/>
      <c r="L159" s="6"/>
      <c r="M159" s="6"/>
      <c r="N159" s="6"/>
      <c r="O159" s="6"/>
      <c r="P159" s="6"/>
      <c r="R159" s="18" t="s">
        <v>198</v>
      </c>
      <c r="AL159" s="6"/>
      <c r="AM159" s="6"/>
      <c r="AN159" s="6"/>
      <c r="AO159" s="6"/>
      <c r="AP159" s="6"/>
      <c r="AQ159" s="6"/>
      <c r="AR159" s="6"/>
      <c r="AS159" s="6"/>
      <c r="AT159" s="6"/>
      <c r="AU159" s="6"/>
      <c r="AV159" s="6"/>
      <c r="AW159" s="6"/>
      <c r="AX159" s="6"/>
      <c r="AY159" s="6"/>
      <c r="AZ159" s="6"/>
    </row>
    <row r="160" spans="1:52" ht="12.75">
      <c r="A160" s="6"/>
      <c r="B160" s="6"/>
      <c r="C160" s="6"/>
      <c r="D160" s="6"/>
      <c r="E160" s="6"/>
      <c r="F160" s="6"/>
      <c r="G160" s="6"/>
      <c r="H160" s="6"/>
      <c r="I160" s="6"/>
      <c r="J160" s="6"/>
      <c r="K160" s="6"/>
      <c r="L160" s="6"/>
      <c r="M160" s="6"/>
      <c r="N160" s="6"/>
      <c r="O160" s="6"/>
      <c r="P160" s="6"/>
      <c r="R160" s="150">
        <f>COUNTBLANK(DateOfForm)</f>
        <v>1</v>
      </c>
      <c r="AL160" s="6"/>
      <c r="AM160" s="6"/>
      <c r="AN160" s="6"/>
      <c r="AO160" s="6"/>
      <c r="AP160" s="6"/>
      <c r="AQ160" s="6"/>
      <c r="AR160" s="6"/>
      <c r="AS160" s="6"/>
      <c r="AT160" s="6"/>
      <c r="AU160" s="6"/>
      <c r="AV160" s="6"/>
      <c r="AW160" s="6"/>
      <c r="AX160" s="6"/>
      <c r="AY160" s="6"/>
      <c r="AZ160" s="6"/>
    </row>
    <row r="161" spans="1:52" ht="12.75">
      <c r="A161" s="6"/>
      <c r="B161" s="6"/>
      <c r="C161" s="6"/>
      <c r="D161" s="6"/>
      <c r="E161" s="6"/>
      <c r="F161" s="6"/>
      <c r="G161" s="6"/>
      <c r="H161" s="6"/>
      <c r="I161" s="6"/>
      <c r="J161" s="6"/>
      <c r="K161" s="6"/>
      <c r="L161" s="6"/>
      <c r="M161" s="6"/>
      <c r="N161" s="6"/>
      <c r="O161" s="6"/>
      <c r="P161" s="6"/>
      <c r="R161" s="151">
        <f>COUNTBLANK(ProjectNo)</f>
        <v>0</v>
      </c>
      <c r="AL161" s="6"/>
      <c r="AM161" s="6"/>
      <c r="AN161" s="6"/>
      <c r="AO161" s="6"/>
      <c r="AP161" s="6"/>
      <c r="AQ161" s="6"/>
      <c r="AR161" s="6"/>
      <c r="AS161" s="6"/>
      <c r="AT161" s="6"/>
      <c r="AU161" s="6"/>
      <c r="AV161" s="6"/>
      <c r="AW161" s="6"/>
      <c r="AX161" s="6"/>
      <c r="AY161" s="6"/>
      <c r="AZ161" s="6"/>
    </row>
    <row r="162" spans="1:52" ht="12.75">
      <c r="A162" s="6"/>
      <c r="B162" s="6"/>
      <c r="C162" s="6"/>
      <c r="D162" s="6"/>
      <c r="E162" s="6"/>
      <c r="F162" s="6"/>
      <c r="G162" s="6"/>
      <c r="H162" s="6"/>
      <c r="I162" s="6"/>
      <c r="J162" s="6"/>
      <c r="K162" s="6"/>
      <c r="L162" s="6"/>
      <c r="M162" s="6"/>
      <c r="N162" s="6"/>
      <c r="O162" s="6"/>
      <c r="P162" s="6"/>
      <c r="R162" s="151">
        <f>COUNTBLANK(AssignedPkgNo)</f>
        <v>1</v>
      </c>
      <c r="AL162" s="6"/>
      <c r="AM162" s="6"/>
      <c r="AN162" s="6"/>
      <c r="AO162" s="6"/>
      <c r="AP162" s="6"/>
      <c r="AQ162" s="6"/>
      <c r="AR162" s="6"/>
      <c r="AS162" s="6"/>
      <c r="AT162" s="6"/>
      <c r="AU162" s="6"/>
      <c r="AV162" s="6"/>
      <c r="AW162" s="6"/>
      <c r="AX162" s="6"/>
      <c r="AY162" s="6"/>
      <c r="AZ162" s="6"/>
    </row>
    <row r="163" spans="1:52" ht="12.75">
      <c r="A163" s="6"/>
      <c r="B163" s="6"/>
      <c r="C163" s="6"/>
      <c r="D163" s="6"/>
      <c r="E163" s="6"/>
      <c r="F163" s="6"/>
      <c r="G163" s="6"/>
      <c r="H163" s="6"/>
      <c r="I163" s="6"/>
      <c r="J163" s="6"/>
      <c r="K163" s="6"/>
      <c r="L163" s="6"/>
      <c r="M163" s="6"/>
      <c r="N163" s="6"/>
      <c r="O163" s="6"/>
      <c r="P163" s="6"/>
      <c r="R163" s="151">
        <f>1-MIN(PkgTypeIndex-1,1)</f>
        <v>1</v>
      </c>
      <c r="AL163" s="6"/>
      <c r="AM163" s="6"/>
      <c r="AN163" s="6"/>
      <c r="AO163" s="6"/>
      <c r="AP163" s="6"/>
      <c r="AQ163" s="6"/>
      <c r="AR163" s="6"/>
      <c r="AS163" s="6"/>
      <c r="AT163" s="6"/>
      <c r="AU163" s="6"/>
      <c r="AV163" s="6"/>
      <c r="AW163" s="6"/>
      <c r="AX163" s="6"/>
      <c r="AY163" s="6"/>
      <c r="AZ163" s="6"/>
    </row>
    <row r="164" spans="1:52" ht="12.75">
      <c r="A164" s="6"/>
      <c r="B164" s="6"/>
      <c r="C164" s="6"/>
      <c r="D164" s="6"/>
      <c r="E164" s="6"/>
      <c r="F164" s="6"/>
      <c r="G164" s="6"/>
      <c r="H164" s="6"/>
      <c r="I164" s="6"/>
      <c r="J164" s="6"/>
      <c r="K164" s="6"/>
      <c r="L164" s="6"/>
      <c r="M164" s="6"/>
      <c r="N164" s="6"/>
      <c r="O164" s="6"/>
      <c r="P164" s="6"/>
      <c r="R164" s="151">
        <f>COUNTBLANK(BWPOno)</f>
        <v>1</v>
      </c>
      <c r="AL164" s="6"/>
      <c r="AM164" s="6"/>
      <c r="AN164" s="6"/>
      <c r="AO164" s="6"/>
      <c r="AP164" s="6"/>
      <c r="AQ164" s="6"/>
      <c r="AR164" s="6"/>
      <c r="AS164" s="6"/>
      <c r="AT164" s="6"/>
      <c r="AU164" s="6"/>
      <c r="AV164" s="6"/>
      <c r="AW164" s="6"/>
      <c r="AX164" s="6"/>
      <c r="AY164" s="6"/>
      <c r="AZ164" s="6"/>
    </row>
    <row r="165" spans="1:52" ht="12.75">
      <c r="A165" s="6"/>
      <c r="B165" s="6"/>
      <c r="C165" s="6"/>
      <c r="D165" s="6"/>
      <c r="E165" s="6"/>
      <c r="F165" s="6"/>
      <c r="G165" s="6"/>
      <c r="H165" s="6"/>
      <c r="I165" s="6"/>
      <c r="J165" s="6"/>
      <c r="K165" s="6"/>
      <c r="L165" s="6"/>
      <c r="M165" s="6"/>
      <c r="N165" s="6"/>
      <c r="O165" s="6"/>
      <c r="P165" s="6"/>
      <c r="R165" s="151">
        <f>COUNTBLANK(PkgUnits)</f>
        <v>0</v>
      </c>
      <c r="AL165" s="6"/>
      <c r="AM165" s="6"/>
      <c r="AN165" s="6"/>
      <c r="AO165" s="6"/>
      <c r="AP165" s="6"/>
      <c r="AQ165" s="6"/>
      <c r="AR165" s="6"/>
      <c r="AS165" s="6"/>
      <c r="AT165" s="6"/>
      <c r="AU165" s="6"/>
      <c r="AV165" s="6"/>
      <c r="AW165" s="6"/>
      <c r="AX165" s="6"/>
      <c r="AY165" s="6"/>
      <c r="AZ165" s="6"/>
    </row>
    <row r="166" spans="1:52" ht="12.75">
      <c r="A166" s="6"/>
      <c r="B166" s="6"/>
      <c r="C166" s="6"/>
      <c r="D166" s="6"/>
      <c r="E166" s="6"/>
      <c r="F166" s="6"/>
      <c r="G166" s="6"/>
      <c r="H166" s="6"/>
      <c r="I166" s="6"/>
      <c r="J166" s="6"/>
      <c r="K166" s="6"/>
      <c r="L166" s="6"/>
      <c r="M166" s="6"/>
      <c r="N166" s="6"/>
      <c r="O166" s="6"/>
      <c r="P166" s="6"/>
      <c r="R166" s="151">
        <f>COUNTBLANK(PkgLth)</f>
        <v>1</v>
      </c>
      <c r="AL166" s="6"/>
      <c r="AM166" s="6"/>
      <c r="AN166" s="6"/>
      <c r="AO166" s="6"/>
      <c r="AP166" s="6"/>
      <c r="AQ166" s="6"/>
      <c r="AR166" s="6"/>
      <c r="AS166" s="6"/>
      <c r="AT166" s="6"/>
      <c r="AU166" s="6"/>
      <c r="AV166" s="6"/>
      <c r="AW166" s="6"/>
      <c r="AX166" s="6"/>
      <c r="AY166" s="6"/>
      <c r="AZ166" s="6"/>
    </row>
    <row r="167" spans="1:52" ht="12.75">
      <c r="A167" s="6"/>
      <c r="B167" s="6"/>
      <c r="C167" s="6"/>
      <c r="D167" s="6"/>
      <c r="E167" s="6"/>
      <c r="F167" s="6"/>
      <c r="G167" s="6"/>
      <c r="H167" s="6"/>
      <c r="I167" s="6"/>
      <c r="J167" s="6"/>
      <c r="K167" s="6"/>
      <c r="L167" s="6"/>
      <c r="M167" s="6"/>
      <c r="N167" s="6"/>
      <c r="O167" s="6"/>
      <c r="P167" s="6"/>
      <c r="R167" s="151">
        <f>COUNTBLANK(PkgWth)</f>
        <v>1</v>
      </c>
      <c r="AL167" s="6"/>
      <c r="AM167" s="6"/>
      <c r="AN167" s="6"/>
      <c r="AO167" s="6"/>
      <c r="AP167" s="6"/>
      <c r="AQ167" s="6"/>
      <c r="AR167" s="6"/>
      <c r="AS167" s="6"/>
      <c r="AT167" s="6"/>
      <c r="AU167" s="6"/>
      <c r="AV167" s="6"/>
      <c r="AW167" s="6"/>
      <c r="AX167" s="6"/>
      <c r="AY167" s="6"/>
      <c r="AZ167" s="6"/>
    </row>
    <row r="168" spans="1:52" ht="12.75">
      <c r="A168" s="6"/>
      <c r="B168" s="6"/>
      <c r="C168" s="6"/>
      <c r="D168" s="6"/>
      <c r="E168" s="6"/>
      <c r="F168" s="6"/>
      <c r="G168" s="6"/>
      <c r="H168" s="6"/>
      <c r="I168" s="6"/>
      <c r="J168" s="6"/>
      <c r="K168" s="6"/>
      <c r="L168" s="6"/>
      <c r="M168" s="6"/>
      <c r="N168" s="6"/>
      <c r="O168" s="6"/>
      <c r="P168" s="6"/>
      <c r="R168" s="151">
        <f>COUNTBLANK(PkgHgt)</f>
        <v>1</v>
      </c>
      <c r="AL168" s="6"/>
      <c r="AM168" s="6"/>
      <c r="AN168" s="6"/>
      <c r="AO168" s="6"/>
      <c r="AP168" s="6"/>
      <c r="AQ168" s="6"/>
      <c r="AR168" s="6"/>
      <c r="AS168" s="6"/>
      <c r="AT168" s="6"/>
      <c r="AU168" s="6"/>
      <c r="AV168" s="6"/>
      <c r="AW168" s="6"/>
      <c r="AX168" s="6"/>
      <c r="AY168" s="6"/>
      <c r="AZ168" s="6"/>
    </row>
    <row r="169" spans="1:52" ht="12.75">
      <c r="A169" s="6"/>
      <c r="B169" s="6"/>
      <c r="C169" s="6"/>
      <c r="D169" s="6"/>
      <c r="E169" s="6"/>
      <c r="F169" s="6"/>
      <c r="G169" s="6"/>
      <c r="H169" s="6"/>
      <c r="I169" s="6"/>
      <c r="J169" s="6"/>
      <c r="K169" s="6"/>
      <c r="L169" s="6"/>
      <c r="M169" s="6"/>
      <c r="N169" s="6"/>
      <c r="O169" s="6"/>
      <c r="P169" s="6"/>
      <c r="R169" s="151">
        <f>COUNTBLANK(PkgGrWgt)</f>
        <v>1</v>
      </c>
      <c r="AL169" s="6"/>
      <c r="AM169" s="6"/>
      <c r="AN169" s="6"/>
      <c r="AO169" s="6"/>
      <c r="AP169" s="6"/>
      <c r="AQ169" s="6"/>
      <c r="AR169" s="6"/>
      <c r="AS169" s="6"/>
      <c r="AT169" s="6"/>
      <c r="AU169" s="6"/>
      <c r="AV169" s="6"/>
      <c r="AW169" s="6"/>
      <c r="AX169" s="6"/>
      <c r="AY169" s="6"/>
      <c r="AZ169" s="6"/>
    </row>
    <row r="170" spans="1:52" ht="12.75">
      <c r="A170" s="6"/>
      <c r="B170" s="6"/>
      <c r="C170" s="6"/>
      <c r="D170" s="6"/>
      <c r="E170" s="6"/>
      <c r="F170" s="6"/>
      <c r="G170" s="6"/>
      <c r="H170" s="6"/>
      <c r="I170" s="6"/>
      <c r="J170" s="6"/>
      <c r="K170" s="6"/>
      <c r="L170" s="6"/>
      <c r="M170" s="6"/>
      <c r="N170" s="6"/>
      <c r="O170" s="6"/>
      <c r="P170" s="6"/>
      <c r="R170" s="152">
        <f>COUNTBLANK(PkgNetWgt)</f>
        <v>1</v>
      </c>
      <c r="AL170" s="6"/>
      <c r="AM170" s="6"/>
      <c r="AN170" s="6"/>
      <c r="AO170" s="6"/>
      <c r="AP170" s="6"/>
      <c r="AQ170" s="6"/>
      <c r="AR170" s="6"/>
      <c r="AS170" s="6"/>
      <c r="AT170" s="6"/>
      <c r="AU170" s="6"/>
      <c r="AV170" s="6"/>
      <c r="AW170" s="6"/>
      <c r="AX170" s="6"/>
      <c r="AY170" s="6"/>
      <c r="AZ170" s="6"/>
    </row>
    <row r="171" spans="1:52" ht="12.75">
      <c r="A171" s="6"/>
      <c r="B171" s="6"/>
      <c r="C171" s="6"/>
      <c r="D171" s="6"/>
      <c r="E171" s="6"/>
      <c r="F171" s="6"/>
      <c r="G171" s="6"/>
      <c r="H171" s="6"/>
      <c r="I171" s="6"/>
      <c r="J171" s="6"/>
      <c r="K171" s="6"/>
      <c r="L171" s="6"/>
      <c r="M171" s="6"/>
      <c r="N171" s="6"/>
      <c r="O171" s="6"/>
      <c r="P171" s="6"/>
      <c r="R171" s="133"/>
      <c r="AL171" s="6"/>
      <c r="AM171" s="6"/>
      <c r="AN171" s="6"/>
      <c r="AO171" s="6"/>
      <c r="AP171" s="6"/>
      <c r="AQ171" s="6"/>
      <c r="AR171" s="6"/>
      <c r="AS171" s="6"/>
      <c r="AT171" s="6"/>
      <c r="AU171" s="6"/>
      <c r="AV171" s="6"/>
      <c r="AW171" s="6"/>
      <c r="AX171" s="6"/>
      <c r="AY171" s="6"/>
      <c r="AZ171" s="6"/>
    </row>
    <row r="172" spans="1:52" ht="12.75">
      <c r="A172" s="6"/>
      <c r="B172" s="6"/>
      <c r="C172" s="6"/>
      <c r="D172" s="6"/>
      <c r="E172" s="6"/>
      <c r="F172" s="6"/>
      <c r="G172" s="6"/>
      <c r="H172" s="6"/>
      <c r="I172" s="6"/>
      <c r="J172" s="6"/>
      <c r="K172" s="6"/>
      <c r="L172" s="6"/>
      <c r="M172" s="6"/>
      <c r="N172" s="6"/>
      <c r="O172" s="6"/>
      <c r="P172" s="6"/>
      <c r="R172" s="18" t="s">
        <v>199</v>
      </c>
      <c r="AL172" s="6"/>
      <c r="AM172" s="6"/>
      <c r="AN172" s="6"/>
      <c r="AO172" s="6"/>
      <c r="AP172" s="6"/>
      <c r="AQ172" s="6"/>
      <c r="AR172" s="6"/>
      <c r="AS172" s="6"/>
      <c r="AT172" s="6"/>
      <c r="AU172" s="6"/>
      <c r="AV172" s="6"/>
      <c r="AW172" s="6"/>
      <c r="AX172" s="6"/>
      <c r="AY172" s="6"/>
      <c r="AZ172" s="6"/>
    </row>
    <row r="173" spans="1:52" ht="12.75">
      <c r="A173" s="6"/>
      <c r="B173" s="6"/>
      <c r="C173" s="6"/>
      <c r="D173" s="6"/>
      <c r="E173" s="6"/>
      <c r="F173" s="6"/>
      <c r="G173" s="6"/>
      <c r="H173" s="6"/>
      <c r="I173" s="6"/>
      <c r="J173" s="6"/>
      <c r="K173" s="6"/>
      <c r="L173" s="6"/>
      <c r="M173" s="6"/>
      <c r="N173" s="6"/>
      <c r="O173" s="6"/>
      <c r="P173" s="6"/>
      <c r="R173" s="150">
        <f>COUNTBLANK(DateOfForm)</f>
        <v>1</v>
      </c>
      <c r="AL173" s="6"/>
      <c r="AM173" s="6"/>
      <c r="AN173" s="6"/>
      <c r="AO173" s="6"/>
      <c r="AP173" s="6"/>
      <c r="AQ173" s="6"/>
      <c r="AR173" s="6"/>
      <c r="AS173" s="6"/>
      <c r="AT173" s="6"/>
      <c r="AU173" s="6"/>
      <c r="AV173" s="6"/>
      <c r="AW173" s="6"/>
      <c r="AX173" s="6"/>
      <c r="AY173" s="6"/>
      <c r="AZ173" s="6"/>
    </row>
    <row r="174" spans="1:52" ht="12.75">
      <c r="A174" s="6"/>
      <c r="B174" s="6"/>
      <c r="C174" s="6"/>
      <c r="D174" s="6"/>
      <c r="E174" s="6"/>
      <c r="F174" s="6"/>
      <c r="G174" s="6"/>
      <c r="H174" s="6"/>
      <c r="I174" s="6"/>
      <c r="J174" s="6"/>
      <c r="K174" s="6"/>
      <c r="L174" s="6"/>
      <c r="M174" s="6"/>
      <c r="N174" s="6"/>
      <c r="O174" s="6"/>
      <c r="P174" s="6"/>
      <c r="R174" s="151">
        <f>COUNTBLANK(ProjectNo)</f>
        <v>0</v>
      </c>
      <c r="AL174" s="6"/>
      <c r="AM174" s="6"/>
      <c r="AN174" s="6"/>
      <c r="AO174" s="6"/>
      <c r="AP174" s="6"/>
      <c r="AQ174" s="6"/>
      <c r="AR174" s="6"/>
      <c r="AS174" s="6"/>
      <c r="AT174" s="6"/>
      <c r="AU174" s="6"/>
      <c r="AV174" s="6"/>
      <c r="AW174" s="6"/>
      <c r="AX174" s="6"/>
      <c r="AY174" s="6"/>
      <c r="AZ174" s="6"/>
    </row>
    <row r="175" spans="1:52" ht="12.75">
      <c r="A175" s="6"/>
      <c r="B175" s="6"/>
      <c r="C175" s="6"/>
      <c r="D175" s="6"/>
      <c r="E175" s="6"/>
      <c r="F175" s="6"/>
      <c r="G175" s="6"/>
      <c r="H175" s="6"/>
      <c r="I175" s="6"/>
      <c r="J175" s="6"/>
      <c r="K175" s="6"/>
      <c r="L175" s="6"/>
      <c r="M175" s="6"/>
      <c r="N175" s="6"/>
      <c r="O175" s="6"/>
      <c r="P175" s="6"/>
      <c r="R175" s="151">
        <f>COUNTBLANK(BWPOno)</f>
        <v>1</v>
      </c>
      <c r="AL175" s="6"/>
      <c r="AM175" s="6"/>
      <c r="AN175" s="6"/>
      <c r="AO175" s="6"/>
      <c r="AP175" s="6"/>
      <c r="AQ175" s="6"/>
      <c r="AR175" s="6"/>
      <c r="AS175" s="6"/>
      <c r="AT175" s="6"/>
      <c r="AU175" s="6"/>
      <c r="AV175" s="6"/>
      <c r="AW175" s="6"/>
      <c r="AX175" s="6"/>
      <c r="AY175" s="6"/>
      <c r="AZ175" s="6"/>
    </row>
    <row r="176" spans="1:52" ht="12.75">
      <c r="A176" s="6"/>
      <c r="B176" s="6"/>
      <c r="C176" s="6"/>
      <c r="D176" s="6"/>
      <c r="E176" s="6"/>
      <c r="F176" s="6"/>
      <c r="G176" s="6"/>
      <c r="H176" s="6"/>
      <c r="I176" s="6"/>
      <c r="J176" s="6"/>
      <c r="K176" s="6"/>
      <c r="L176" s="6"/>
      <c r="M176" s="6"/>
      <c r="N176" s="6"/>
      <c r="O176" s="6"/>
      <c r="P176" s="6"/>
      <c r="R176" s="133"/>
      <c r="AL176" s="6"/>
      <c r="AM176" s="6"/>
      <c r="AN176" s="6"/>
      <c r="AO176" s="6"/>
      <c r="AP176" s="6"/>
      <c r="AQ176" s="6"/>
      <c r="AR176" s="6"/>
      <c r="AS176" s="6"/>
      <c r="AT176" s="6"/>
      <c r="AU176" s="6"/>
      <c r="AV176" s="6"/>
      <c r="AW176" s="6"/>
      <c r="AX176" s="6"/>
      <c r="AY176" s="6"/>
      <c r="AZ176" s="6"/>
    </row>
    <row r="177" spans="1:52" ht="12.75">
      <c r="A177" s="6"/>
      <c r="B177" s="6"/>
      <c r="C177" s="6"/>
      <c r="D177" s="6"/>
      <c r="E177" s="6"/>
      <c r="F177" s="6"/>
      <c r="G177" s="6"/>
      <c r="H177" s="6"/>
      <c r="I177" s="6"/>
      <c r="J177" s="6"/>
      <c r="K177" s="6"/>
      <c r="L177" s="6"/>
      <c r="M177" s="6"/>
      <c r="N177" s="6"/>
      <c r="O177" s="6"/>
      <c r="P177" s="6"/>
      <c r="AL177" s="6"/>
      <c r="AM177" s="6"/>
      <c r="AN177" s="6"/>
      <c r="AO177" s="6"/>
      <c r="AP177" s="6"/>
      <c r="AQ177" s="6"/>
      <c r="AR177" s="6"/>
      <c r="AS177" s="6"/>
      <c r="AT177" s="6"/>
      <c r="AU177" s="6"/>
      <c r="AV177" s="6"/>
      <c r="AW177" s="6"/>
      <c r="AX177" s="6"/>
      <c r="AY177" s="6"/>
      <c r="AZ177" s="6"/>
    </row>
    <row r="178" spans="1:52" ht="12.75">
      <c r="A178" s="6"/>
      <c r="B178" s="6"/>
      <c r="C178" s="6"/>
      <c r="D178" s="6"/>
      <c r="E178" s="6"/>
      <c r="F178" s="6"/>
      <c r="G178" s="6"/>
      <c r="H178" s="6"/>
      <c r="I178" s="6"/>
      <c r="J178" s="6"/>
      <c r="K178" s="6"/>
      <c r="L178" s="6"/>
      <c r="M178" s="6"/>
      <c r="N178" s="6"/>
      <c r="O178" s="6"/>
      <c r="P178" s="6"/>
      <c r="R178" s="18" t="s">
        <v>108</v>
      </c>
      <c r="AL178" s="6"/>
      <c r="AM178" s="6"/>
      <c r="AN178" s="6"/>
      <c r="AO178" s="6"/>
      <c r="AP178" s="6"/>
      <c r="AQ178" s="6"/>
      <c r="AR178" s="6"/>
      <c r="AS178" s="6"/>
      <c r="AT178" s="6"/>
      <c r="AU178" s="6"/>
      <c r="AV178" s="6"/>
      <c r="AW178" s="6"/>
      <c r="AX178" s="6"/>
      <c r="AY178" s="6"/>
      <c r="AZ178" s="6"/>
    </row>
    <row r="179" spans="1:52" ht="12.75">
      <c r="A179" s="6"/>
      <c r="B179" s="6"/>
      <c r="C179" s="6"/>
      <c r="D179" s="6"/>
      <c r="E179" s="6"/>
      <c r="F179" s="6"/>
      <c r="G179" s="6"/>
      <c r="H179" s="6"/>
      <c r="I179" s="6"/>
      <c r="J179" s="6"/>
      <c r="K179" s="6"/>
      <c r="L179" s="6"/>
      <c r="M179" s="6"/>
      <c r="N179" s="6"/>
      <c r="O179" s="6"/>
      <c r="P179" s="6"/>
      <c r="R179" s="18">
        <f ca="1">COUNT(INDIRECT(ReqdHdrCellCopyRangeName))</f>
        <v>11</v>
      </c>
      <c r="AL179" s="6"/>
      <c r="AM179" s="6"/>
      <c r="AN179" s="6"/>
      <c r="AO179" s="6"/>
      <c r="AP179" s="6"/>
      <c r="AQ179" s="6"/>
      <c r="AR179" s="6"/>
      <c r="AS179" s="6"/>
      <c r="AT179" s="6"/>
      <c r="AU179" s="6"/>
      <c r="AV179" s="6"/>
      <c r="AW179" s="6"/>
      <c r="AX179" s="6"/>
      <c r="AY179" s="6"/>
      <c r="AZ179" s="6"/>
    </row>
    <row r="180" spans="1:52" ht="12.75">
      <c r="A180" s="6"/>
      <c r="B180" s="6"/>
      <c r="C180" s="6"/>
      <c r="D180" s="6"/>
      <c r="E180" s="6"/>
      <c r="F180" s="6"/>
      <c r="G180" s="6"/>
      <c r="H180" s="6"/>
      <c r="I180" s="6"/>
      <c r="J180" s="6"/>
      <c r="K180" s="6"/>
      <c r="L180" s="6"/>
      <c r="M180" s="6"/>
      <c r="N180" s="6"/>
      <c r="O180" s="6"/>
      <c r="P180" s="6"/>
      <c r="R180" s="18" t="s">
        <v>107</v>
      </c>
      <c r="AL180" s="6"/>
      <c r="AM180" s="6"/>
      <c r="AN180" s="6"/>
      <c r="AO180" s="6"/>
      <c r="AP180" s="6"/>
      <c r="AQ180" s="6"/>
      <c r="AR180" s="6"/>
      <c r="AS180" s="6"/>
      <c r="AT180" s="6"/>
      <c r="AU180" s="6"/>
      <c r="AV180" s="6"/>
      <c r="AW180" s="6"/>
      <c r="AX180" s="6"/>
      <c r="AY180" s="6"/>
      <c r="AZ180" s="6"/>
    </row>
    <row r="181" spans="1:52" ht="12.75">
      <c r="A181" s="6"/>
      <c r="B181" s="6"/>
      <c r="C181" s="6"/>
      <c r="D181" s="6"/>
      <c r="E181" s="6"/>
      <c r="F181" s="6"/>
      <c r="G181" s="6"/>
      <c r="H181" s="6"/>
      <c r="I181" s="6"/>
      <c r="J181" s="6"/>
      <c r="K181" s="6"/>
      <c r="L181" s="6"/>
      <c r="M181" s="6"/>
      <c r="N181" s="6"/>
      <c r="O181" s="6"/>
      <c r="P181" s="6"/>
      <c r="R181" s="18">
        <f ca="1">COUNTIF(INDIRECT(ReqdHdrCellCopyRangeName),"1")</f>
        <v>9</v>
      </c>
      <c r="AL181" s="6"/>
      <c r="AM181" s="6"/>
      <c r="AN181" s="6"/>
      <c r="AO181" s="6"/>
      <c r="AP181" s="6"/>
      <c r="AQ181" s="6"/>
      <c r="AR181" s="6"/>
      <c r="AS181" s="6"/>
      <c r="AT181" s="6"/>
      <c r="AU181" s="6"/>
      <c r="AV181" s="6"/>
      <c r="AW181" s="6"/>
      <c r="AX181" s="6"/>
      <c r="AY181" s="6"/>
      <c r="AZ181" s="6"/>
    </row>
    <row r="182" spans="1:52" ht="12.75">
      <c r="A182" s="6"/>
      <c r="B182" s="6"/>
      <c r="C182" s="6"/>
      <c r="D182" s="6"/>
      <c r="E182" s="6"/>
      <c r="F182" s="6"/>
      <c r="G182" s="6"/>
      <c r="H182" s="6"/>
      <c r="I182" s="6"/>
      <c r="J182" s="6"/>
      <c r="K182" s="6"/>
      <c r="L182" s="6"/>
      <c r="M182" s="6"/>
      <c r="N182" s="6"/>
      <c r="O182" s="6"/>
      <c r="P182" s="6"/>
      <c r="AL182" s="6"/>
      <c r="AM182" s="6"/>
      <c r="AN182" s="6"/>
      <c r="AO182" s="6"/>
      <c r="AP182" s="6"/>
      <c r="AQ182" s="6"/>
      <c r="AR182" s="6"/>
      <c r="AS182" s="6"/>
      <c r="AT182" s="6"/>
      <c r="AU182" s="6"/>
      <c r="AV182" s="6"/>
      <c r="AW182" s="6"/>
      <c r="AX182" s="6"/>
      <c r="AY182" s="6"/>
      <c r="AZ182" s="6"/>
    </row>
    <row r="183" spans="1:52" ht="12.75">
      <c r="A183" s="6"/>
      <c r="B183" s="6"/>
      <c r="C183" s="6"/>
      <c r="D183" s="6"/>
      <c r="E183" s="6"/>
      <c r="F183" s="6"/>
      <c r="G183" s="6"/>
      <c r="H183" s="6"/>
      <c r="I183" s="6"/>
      <c r="J183" s="6"/>
      <c r="K183" s="6"/>
      <c r="L183" s="6"/>
      <c r="M183" s="6"/>
      <c r="N183" s="6"/>
      <c r="O183" s="6"/>
      <c r="P183" s="6"/>
      <c r="R183" s="18" t="s">
        <v>197</v>
      </c>
      <c r="AL183" s="6"/>
      <c r="AM183" s="6"/>
      <c r="AN183" s="6"/>
      <c r="AO183" s="6"/>
      <c r="AP183" s="6"/>
      <c r="AQ183" s="6"/>
      <c r="AR183" s="6"/>
      <c r="AS183" s="6"/>
      <c r="AT183" s="6"/>
      <c r="AU183" s="6"/>
      <c r="AV183" s="6"/>
      <c r="AW183" s="6"/>
      <c r="AX183" s="6"/>
      <c r="AY183" s="6"/>
      <c r="AZ183" s="6"/>
    </row>
    <row r="184" spans="1:52" ht="12.75">
      <c r="A184" s="6"/>
      <c r="B184" s="6"/>
      <c r="C184" s="6"/>
      <c r="D184" s="6"/>
      <c r="E184" s="6"/>
      <c r="F184" s="6"/>
      <c r="G184" s="6"/>
      <c r="H184" s="6"/>
      <c r="I184" s="6"/>
      <c r="J184" s="6"/>
      <c r="K184" s="6"/>
      <c r="L184" s="6"/>
      <c r="M184" s="6"/>
      <c r="N184" s="6"/>
      <c r="O184" s="6"/>
      <c r="P184" s="6"/>
      <c r="R184" s="18" t="str">
        <f>IF(ThisFileShipPackType="Pack","ReqdHdrCellCopyPkg",IF(ThisFileShipPackType="Ship","ReqdHdrCellCopyShip","?"))</f>
        <v>ReqdHdrCellCopyPkg</v>
      </c>
      <c r="AL184" s="6"/>
      <c r="AM184" s="6"/>
      <c r="AN184" s="6"/>
      <c r="AO184" s="6"/>
      <c r="AP184" s="6"/>
      <c r="AQ184" s="6"/>
      <c r="AR184" s="6"/>
      <c r="AS184" s="6"/>
      <c r="AT184" s="6"/>
      <c r="AU184" s="6"/>
      <c r="AV184" s="6"/>
      <c r="AW184" s="6"/>
      <c r="AX184" s="6"/>
      <c r="AY184" s="6"/>
      <c r="AZ184" s="6"/>
    </row>
    <row r="185" spans="1:52" ht="12.75">
      <c r="A185" s="6"/>
      <c r="B185" s="6"/>
      <c r="C185" s="6"/>
      <c r="D185" s="6"/>
      <c r="E185" s="6"/>
      <c r="F185" s="6"/>
      <c r="G185" s="6"/>
      <c r="H185" s="6"/>
      <c r="I185" s="6"/>
      <c r="J185" s="6"/>
      <c r="K185" s="6"/>
      <c r="L185" s="6"/>
      <c r="M185" s="6"/>
      <c r="N185" s="6"/>
      <c r="O185" s="6"/>
      <c r="P185" s="6"/>
      <c r="R185" s="84"/>
      <c r="AL185" s="6"/>
      <c r="AM185" s="6"/>
      <c r="AN185" s="6"/>
      <c r="AO185" s="6"/>
      <c r="AP185" s="6"/>
      <c r="AQ185" s="6"/>
      <c r="AR185" s="6"/>
      <c r="AS185" s="6"/>
      <c r="AT185" s="6"/>
      <c r="AU185" s="6"/>
      <c r="AV185" s="6"/>
      <c r="AW185" s="6"/>
      <c r="AX185" s="6"/>
      <c r="AY185" s="6"/>
      <c r="AZ185" s="6"/>
    </row>
    <row r="186" spans="1:52" ht="12.75">
      <c r="A186" s="6"/>
      <c r="B186" s="6"/>
      <c r="C186" s="6"/>
      <c r="D186" s="6"/>
      <c r="E186" s="6"/>
      <c r="F186" s="6"/>
      <c r="G186" s="6"/>
      <c r="H186" s="6"/>
      <c r="I186" s="6"/>
      <c r="J186" s="6"/>
      <c r="K186" s="6"/>
      <c r="L186" s="6"/>
      <c r="M186" s="6"/>
      <c r="N186" s="6"/>
      <c r="O186" s="6"/>
      <c r="P186" s="6"/>
      <c r="R186" s="153" t="s">
        <v>117</v>
      </c>
      <c r="AL186" s="6"/>
      <c r="AM186" s="6"/>
      <c r="AN186" s="6"/>
      <c r="AO186" s="6"/>
      <c r="AP186" s="6"/>
      <c r="AQ186" s="6"/>
      <c r="AR186" s="6"/>
      <c r="AS186" s="6"/>
      <c r="AT186" s="6"/>
      <c r="AU186" s="6"/>
      <c r="AV186" s="6"/>
      <c r="AW186" s="6"/>
      <c r="AX186" s="6"/>
      <c r="AY186" s="6"/>
      <c r="AZ186" s="6"/>
    </row>
    <row r="187" spans="1:52" ht="12.75">
      <c r="A187" s="6"/>
      <c r="B187" s="6"/>
      <c r="C187" s="6"/>
      <c r="D187" s="6"/>
      <c r="E187" s="6"/>
      <c r="F187" s="6"/>
      <c r="G187" s="6"/>
      <c r="H187" s="6"/>
      <c r="I187" s="6"/>
      <c r="J187" s="6"/>
      <c r="K187" s="6"/>
      <c r="L187" s="6"/>
      <c r="M187" s="6"/>
      <c r="N187" s="6"/>
      <c r="O187" s="6"/>
      <c r="P187" s="6"/>
      <c r="R187" s="154" t="s">
        <v>236</v>
      </c>
      <c r="S187" s="155" t="s">
        <v>122</v>
      </c>
      <c r="AL187" s="6"/>
      <c r="AM187" s="6"/>
      <c r="AN187" s="6"/>
      <c r="AO187" s="6"/>
      <c r="AP187" s="6"/>
      <c r="AQ187" s="6"/>
      <c r="AR187" s="6"/>
      <c r="AS187" s="6"/>
      <c r="AT187" s="6"/>
      <c r="AU187" s="6"/>
      <c r="AV187" s="6"/>
      <c r="AW187" s="6"/>
      <c r="AX187" s="6"/>
      <c r="AY187" s="6"/>
      <c r="AZ187" s="6"/>
    </row>
    <row r="188" spans="1:52" ht="12.75">
      <c r="A188" s="6"/>
      <c r="B188" s="6"/>
      <c r="C188" s="6"/>
      <c r="D188" s="6"/>
      <c r="E188" s="6"/>
      <c r="F188" s="6"/>
      <c r="G188" s="6"/>
      <c r="H188" s="6"/>
      <c r="I188" s="6"/>
      <c r="J188" s="6"/>
      <c r="K188" s="6"/>
      <c r="L188" s="6"/>
      <c r="M188" s="6"/>
      <c r="N188" s="6"/>
      <c r="O188" s="6"/>
      <c r="P188" s="6"/>
      <c r="R188" s="153" t="s">
        <v>0</v>
      </c>
      <c r="S188" s="155"/>
      <c r="AL188" s="6"/>
      <c r="AM188" s="6"/>
      <c r="AN188" s="6"/>
      <c r="AO188" s="6"/>
      <c r="AP188" s="6"/>
      <c r="AQ188" s="6"/>
      <c r="AR188" s="6"/>
      <c r="AS188" s="6"/>
      <c r="AT188" s="6"/>
      <c r="AU188" s="6"/>
      <c r="AV188" s="6"/>
      <c r="AW188" s="6"/>
      <c r="AX188" s="6"/>
      <c r="AY188" s="6"/>
      <c r="AZ188" s="6"/>
    </row>
    <row r="189" spans="1:52" ht="12.75">
      <c r="A189" s="6"/>
      <c r="B189" s="6"/>
      <c r="C189" s="6"/>
      <c r="D189" s="6"/>
      <c r="E189" s="6"/>
      <c r="F189" s="6"/>
      <c r="G189" s="6"/>
      <c r="H189" s="6"/>
      <c r="I189" s="6"/>
      <c r="J189" s="6"/>
      <c r="K189" s="6"/>
      <c r="L189" s="6"/>
      <c r="M189" s="6"/>
      <c r="N189" s="6"/>
      <c r="O189" s="6"/>
      <c r="P189" s="6"/>
      <c r="Q189" s="154"/>
      <c r="R189" s="18" t="str">
        <f>IF(ThisFileShipPackType="Pack","PL","MSL")&amp;"list_"&amp;DocRevNumber&amp;".xls"</f>
        <v>PLlist_04.xls</v>
      </c>
      <c r="S189" s="155" t="s">
        <v>1</v>
      </c>
      <c r="AL189" s="6"/>
      <c r="AM189" s="6"/>
      <c r="AN189" s="6"/>
      <c r="AO189" s="6"/>
      <c r="AP189" s="6"/>
      <c r="AQ189" s="6"/>
      <c r="AR189" s="6"/>
      <c r="AS189" s="6"/>
      <c r="AT189" s="6"/>
      <c r="AU189" s="6"/>
      <c r="AV189" s="6"/>
      <c r="AW189" s="6"/>
      <c r="AX189" s="6"/>
      <c r="AY189" s="6"/>
      <c r="AZ189" s="6"/>
    </row>
    <row r="190" spans="1:52" ht="12.75">
      <c r="A190" s="6"/>
      <c r="B190" s="6"/>
      <c r="C190" s="6"/>
      <c r="D190" s="6"/>
      <c r="E190" s="6"/>
      <c r="F190" s="6"/>
      <c r="G190" s="6"/>
      <c r="H190" s="6"/>
      <c r="I190" s="6"/>
      <c r="J190" s="6"/>
      <c r="K190" s="6"/>
      <c r="L190" s="6"/>
      <c r="M190" s="6"/>
      <c r="N190" s="6"/>
      <c r="O190" s="6"/>
      <c r="P190" s="6"/>
      <c r="R190" s="153" t="s">
        <v>118</v>
      </c>
      <c r="AL190" s="6"/>
      <c r="AM190" s="6"/>
      <c r="AN190" s="6"/>
      <c r="AO190" s="6"/>
      <c r="AP190" s="6"/>
      <c r="AQ190" s="6"/>
      <c r="AR190" s="6"/>
      <c r="AS190" s="6"/>
      <c r="AT190" s="6"/>
      <c r="AU190" s="6"/>
      <c r="AV190" s="6"/>
      <c r="AW190" s="6"/>
      <c r="AX190" s="6"/>
      <c r="AY190" s="6"/>
      <c r="AZ190" s="6"/>
    </row>
    <row r="191" spans="1:52" ht="12.75">
      <c r="A191" s="6"/>
      <c r="B191" s="6"/>
      <c r="C191" s="6"/>
      <c r="D191" s="6"/>
      <c r="E191" s="6"/>
      <c r="F191" s="6"/>
      <c r="G191" s="6"/>
      <c r="H191" s="6"/>
      <c r="I191" s="6"/>
      <c r="J191" s="6"/>
      <c r="K191" s="6"/>
      <c r="L191" s="6"/>
      <c r="M191" s="6"/>
      <c r="N191" s="6"/>
      <c r="O191" s="6"/>
      <c r="P191" s="6"/>
      <c r="R191" s="144" t="str">
        <f>IF(ThisFileShipPackType="Pack",DocPartNumberPkg,IF(ThisFileShipPackType="Ship",DocPartNumberShip,""))</f>
        <v>2293378</v>
      </c>
      <c r="S191" s="118" t="s">
        <v>167</v>
      </c>
      <c r="AL191" s="6"/>
      <c r="AM191" s="6"/>
      <c r="AN191" s="6"/>
      <c r="AO191" s="6"/>
      <c r="AP191" s="6"/>
      <c r="AQ191" s="6"/>
      <c r="AR191" s="6"/>
      <c r="AS191" s="6"/>
      <c r="AT191" s="6"/>
      <c r="AU191" s="6"/>
      <c r="AV191" s="6"/>
      <c r="AW191" s="6"/>
      <c r="AX191" s="6"/>
      <c r="AY191" s="6"/>
      <c r="AZ191" s="6"/>
    </row>
    <row r="192" spans="1:52" ht="12.75">
      <c r="A192" s="6"/>
      <c r="B192" s="6"/>
      <c r="C192" s="6"/>
      <c r="D192" s="6"/>
      <c r="E192" s="6"/>
      <c r="F192" s="6"/>
      <c r="G192" s="6"/>
      <c r="H192" s="6"/>
      <c r="I192" s="6"/>
      <c r="J192" s="6"/>
      <c r="K192" s="6"/>
      <c r="L192" s="6"/>
      <c r="M192" s="6"/>
      <c r="N192" s="6"/>
      <c r="O192" s="6"/>
      <c r="P192" s="6"/>
      <c r="R192" s="153" t="s">
        <v>242</v>
      </c>
      <c r="S192" s="118"/>
      <c r="AL192" s="6"/>
      <c r="AM192" s="6"/>
      <c r="AN192" s="6"/>
      <c r="AO192" s="6"/>
      <c r="AP192" s="6"/>
      <c r="AQ192" s="6"/>
      <c r="AR192" s="6"/>
      <c r="AS192" s="6"/>
      <c r="AT192" s="6"/>
      <c r="AU192" s="6"/>
      <c r="AV192" s="6"/>
      <c r="AW192" s="6"/>
      <c r="AX192" s="6"/>
      <c r="AY192" s="6"/>
      <c r="AZ192" s="6"/>
    </row>
    <row r="193" spans="1:52" ht="12.75">
      <c r="A193" s="6"/>
      <c r="B193" s="6"/>
      <c r="C193" s="6"/>
      <c r="D193" s="6"/>
      <c r="E193" s="6"/>
      <c r="F193" s="6"/>
      <c r="G193" s="6"/>
      <c r="H193" s="6"/>
      <c r="I193" s="6"/>
      <c r="J193" s="6"/>
      <c r="K193" s="6"/>
      <c r="L193" s="6"/>
      <c r="M193" s="6"/>
      <c r="N193" s="6"/>
      <c r="O193" s="6"/>
      <c r="P193" s="6"/>
      <c r="R193" s="154" t="s">
        <v>244</v>
      </c>
      <c r="S193" s="118" t="s">
        <v>167</v>
      </c>
      <c r="AL193" s="6"/>
      <c r="AM193" s="6"/>
      <c r="AN193" s="6"/>
      <c r="AO193" s="6"/>
      <c r="AP193" s="6"/>
      <c r="AQ193" s="6"/>
      <c r="AR193" s="6"/>
      <c r="AS193" s="6"/>
      <c r="AT193" s="6"/>
      <c r="AU193" s="6"/>
      <c r="AV193" s="6"/>
      <c r="AW193" s="6"/>
      <c r="AX193" s="6"/>
      <c r="AY193" s="6"/>
      <c r="AZ193" s="6"/>
    </row>
    <row r="194" spans="1:52" ht="12.75">
      <c r="A194" s="6"/>
      <c r="B194" s="6"/>
      <c r="C194" s="6"/>
      <c r="D194" s="6"/>
      <c r="E194" s="6"/>
      <c r="F194" s="6"/>
      <c r="G194" s="6"/>
      <c r="H194" s="6"/>
      <c r="I194" s="6"/>
      <c r="J194" s="6"/>
      <c r="K194" s="6"/>
      <c r="L194" s="6"/>
      <c r="M194" s="6"/>
      <c r="N194" s="6"/>
      <c r="O194" s="6"/>
      <c r="P194" s="6"/>
      <c r="R194" s="153" t="s">
        <v>243</v>
      </c>
      <c r="S194" s="118"/>
      <c r="AL194" s="6"/>
      <c r="AM194" s="6"/>
      <c r="AN194" s="6"/>
      <c r="AO194" s="6"/>
      <c r="AP194" s="6"/>
      <c r="AQ194" s="6"/>
      <c r="AR194" s="6"/>
      <c r="AS194" s="6"/>
      <c r="AT194" s="6"/>
      <c r="AU194" s="6"/>
      <c r="AV194" s="6"/>
      <c r="AW194" s="6"/>
      <c r="AX194" s="6"/>
      <c r="AY194" s="6"/>
      <c r="AZ194" s="6"/>
    </row>
    <row r="195" spans="1:52" ht="12.75">
      <c r="A195" s="6"/>
      <c r="B195" s="6"/>
      <c r="C195" s="6"/>
      <c r="D195" s="6"/>
      <c r="E195" s="6"/>
      <c r="F195" s="6"/>
      <c r="G195" s="6"/>
      <c r="H195" s="6"/>
      <c r="I195" s="6"/>
      <c r="J195" s="6"/>
      <c r="K195" s="6"/>
      <c r="L195" s="6"/>
      <c r="M195" s="6"/>
      <c r="N195" s="6"/>
      <c r="O195" s="6"/>
      <c r="P195" s="6"/>
      <c r="R195" s="154" t="s">
        <v>119</v>
      </c>
      <c r="S195" s="118" t="s">
        <v>167</v>
      </c>
      <c r="AL195" s="6"/>
      <c r="AM195" s="6"/>
      <c r="AN195" s="6"/>
      <c r="AO195" s="6"/>
      <c r="AP195" s="6"/>
      <c r="AQ195" s="6"/>
      <c r="AR195" s="6"/>
      <c r="AS195" s="6"/>
      <c r="AT195" s="6"/>
      <c r="AU195" s="6"/>
      <c r="AV195" s="6"/>
      <c r="AW195" s="6"/>
      <c r="AX195" s="6"/>
      <c r="AY195" s="6"/>
      <c r="AZ195" s="6"/>
    </row>
    <row r="196" spans="1:52" ht="12.75">
      <c r="A196" s="6"/>
      <c r="B196" s="6"/>
      <c r="C196" s="6"/>
      <c r="D196" s="6"/>
      <c r="E196" s="6"/>
      <c r="F196" s="6"/>
      <c r="G196" s="6"/>
      <c r="H196" s="6"/>
      <c r="I196" s="6"/>
      <c r="J196" s="6"/>
      <c r="K196" s="6"/>
      <c r="L196" s="6"/>
      <c r="M196" s="6"/>
      <c r="N196" s="6"/>
      <c r="O196" s="6"/>
      <c r="P196" s="6"/>
      <c r="R196" s="154"/>
      <c r="AL196" s="6"/>
      <c r="AM196" s="6"/>
      <c r="AN196" s="6"/>
      <c r="AO196" s="6"/>
      <c r="AP196" s="6"/>
      <c r="AQ196" s="6"/>
      <c r="AR196" s="6"/>
      <c r="AS196" s="6"/>
      <c r="AT196" s="6"/>
      <c r="AU196" s="6"/>
      <c r="AV196" s="6"/>
      <c r="AW196" s="6"/>
      <c r="AX196" s="6"/>
      <c r="AY196" s="6"/>
      <c r="AZ196" s="6"/>
    </row>
    <row r="197" spans="1:52" ht="12.75">
      <c r="A197" s="6"/>
      <c r="B197" s="6"/>
      <c r="C197" s="6"/>
      <c r="D197" s="6"/>
      <c r="E197" s="6"/>
      <c r="F197" s="6"/>
      <c r="G197" s="6"/>
      <c r="H197" s="6"/>
      <c r="I197" s="6"/>
      <c r="J197" s="6"/>
      <c r="K197" s="6"/>
      <c r="L197" s="6"/>
      <c r="M197" s="6"/>
      <c r="N197" s="6"/>
      <c r="O197" s="6"/>
      <c r="P197" s="6"/>
      <c r="R197" s="153" t="s">
        <v>120</v>
      </c>
      <c r="AL197" s="6"/>
      <c r="AM197" s="6"/>
      <c r="AN197" s="6"/>
      <c r="AO197" s="6"/>
      <c r="AP197" s="6"/>
      <c r="AQ197" s="6"/>
      <c r="AR197" s="6"/>
      <c r="AS197" s="6"/>
      <c r="AT197" s="6"/>
      <c r="AU197" s="6"/>
      <c r="AV197" s="6"/>
      <c r="AW197" s="6"/>
      <c r="AX197" s="6"/>
      <c r="AY197" s="6"/>
      <c r="AZ197" s="6"/>
    </row>
    <row r="198" spans="1:52" ht="12.75">
      <c r="A198" s="6"/>
      <c r="B198" s="6"/>
      <c r="C198" s="6"/>
      <c r="D198" s="6"/>
      <c r="E198" s="6"/>
      <c r="F198" s="6"/>
      <c r="G198" s="6"/>
      <c r="H198" s="6"/>
      <c r="I198" s="6"/>
      <c r="J198" s="6"/>
      <c r="K198" s="6"/>
      <c r="L198" s="6"/>
      <c r="M198" s="6"/>
      <c r="N198" s="6"/>
      <c r="O198" s="6"/>
      <c r="P198" s="6"/>
      <c r="R198" s="154" t="s">
        <v>237</v>
      </c>
      <c r="S198" s="155" t="s">
        <v>121</v>
      </c>
      <c r="AL198" s="6"/>
      <c r="AM198" s="6"/>
      <c r="AN198" s="6"/>
      <c r="AO198" s="6"/>
      <c r="AP198" s="6"/>
      <c r="AQ198" s="6"/>
      <c r="AR198" s="6"/>
      <c r="AS198" s="6"/>
      <c r="AT198" s="6"/>
      <c r="AU198" s="6"/>
      <c r="AV198" s="6"/>
      <c r="AW198" s="6"/>
      <c r="AX198" s="6"/>
      <c r="AY198" s="6"/>
      <c r="AZ198" s="6"/>
    </row>
    <row r="199" spans="1:52" ht="12.75">
      <c r="A199" s="6"/>
      <c r="B199" s="6"/>
      <c r="C199" s="6"/>
      <c r="D199" s="6"/>
      <c r="E199" s="6"/>
      <c r="F199" s="6"/>
      <c r="G199" s="6"/>
      <c r="H199" s="6"/>
      <c r="I199" s="6"/>
      <c r="J199" s="6"/>
      <c r="K199" s="6"/>
      <c r="L199" s="6"/>
      <c r="M199" s="6"/>
      <c r="N199" s="6"/>
      <c r="O199" s="6"/>
      <c r="P199" s="6"/>
      <c r="AL199" s="6"/>
      <c r="AM199" s="6"/>
      <c r="AN199" s="6"/>
      <c r="AO199" s="6"/>
      <c r="AP199" s="6"/>
      <c r="AQ199" s="6"/>
      <c r="AR199" s="6"/>
      <c r="AS199" s="6"/>
      <c r="AT199" s="6"/>
      <c r="AU199" s="6"/>
      <c r="AV199" s="6"/>
      <c r="AW199" s="6"/>
      <c r="AX199" s="6"/>
      <c r="AY199" s="6"/>
      <c r="AZ199" s="6"/>
    </row>
    <row r="200" spans="1:52" ht="12.75">
      <c r="A200" s="6"/>
      <c r="B200" s="6"/>
      <c r="C200" s="6"/>
      <c r="D200" s="6"/>
      <c r="E200" s="6"/>
      <c r="F200" s="6"/>
      <c r="G200" s="6"/>
      <c r="H200" s="6"/>
      <c r="I200" s="6"/>
      <c r="J200" s="6"/>
      <c r="K200" s="6"/>
      <c r="L200" s="6"/>
      <c r="M200" s="6"/>
      <c r="N200" s="6"/>
      <c r="O200" s="6"/>
      <c r="P200" s="6"/>
      <c r="R200" s="18" t="s">
        <v>123</v>
      </c>
      <c r="AL200" s="6"/>
      <c r="AM200" s="6"/>
      <c r="AN200" s="6"/>
      <c r="AO200" s="6"/>
      <c r="AP200" s="6"/>
      <c r="AQ200" s="6"/>
      <c r="AR200" s="6"/>
      <c r="AS200" s="6"/>
      <c r="AT200" s="6"/>
      <c r="AU200" s="6"/>
      <c r="AV200" s="6"/>
      <c r="AW200" s="6"/>
      <c r="AX200" s="6"/>
      <c r="AY200" s="6"/>
      <c r="AZ200" s="6"/>
    </row>
    <row r="201" spans="1:52" ht="12.75">
      <c r="A201" s="6"/>
      <c r="B201" s="6"/>
      <c r="C201" s="6"/>
      <c r="D201" s="6"/>
      <c r="E201" s="6"/>
      <c r="F201" s="6"/>
      <c r="G201" s="6"/>
      <c r="H201" s="6"/>
      <c r="I201" s="6"/>
      <c r="J201" s="6"/>
      <c r="K201" s="6"/>
      <c r="L201" s="6"/>
      <c r="M201" s="6"/>
      <c r="N201" s="6"/>
      <c r="O201" s="6"/>
      <c r="P201" s="6"/>
      <c r="R201" s="156" t="str">
        <f>"DOCUMENT  PL001 REV "&amp;DocRevNumber&amp;"
PART NUMBER "&amp;DocPartNumber&amp;"
"&amp;DocRevDate</f>
        <v>DOCUMENT  PL001 REV 04
PART NUMBER 2293378
March 4, 2003</v>
      </c>
      <c r="S201" s="155" t="s">
        <v>125</v>
      </c>
      <c r="AL201" s="6"/>
      <c r="AM201" s="6"/>
      <c r="AN201" s="6"/>
      <c r="AO201" s="6"/>
      <c r="AP201" s="6"/>
      <c r="AQ201" s="6"/>
      <c r="AR201" s="6"/>
      <c r="AS201" s="6"/>
      <c r="AT201" s="6"/>
      <c r="AU201" s="6"/>
      <c r="AV201" s="6"/>
      <c r="AW201" s="6"/>
      <c r="AX201" s="6"/>
      <c r="AY201" s="6"/>
      <c r="AZ201" s="6"/>
    </row>
    <row r="202" spans="1:52" ht="12.75">
      <c r="A202" s="6"/>
      <c r="B202" s="6"/>
      <c r="C202" s="6"/>
      <c r="D202" s="6"/>
      <c r="E202" s="6"/>
      <c r="F202" s="6"/>
      <c r="G202" s="6"/>
      <c r="H202" s="6"/>
      <c r="I202" s="6"/>
      <c r="J202" s="6"/>
      <c r="K202" s="6"/>
      <c r="L202" s="6"/>
      <c r="M202" s="6"/>
      <c r="N202" s="6"/>
      <c r="O202" s="6"/>
      <c r="P202" s="6"/>
      <c r="AL202" s="6"/>
      <c r="AM202" s="6"/>
      <c r="AN202" s="6"/>
      <c r="AO202" s="6"/>
      <c r="AP202" s="6"/>
      <c r="AQ202" s="6"/>
      <c r="AR202" s="6"/>
      <c r="AS202" s="6"/>
      <c r="AT202" s="6"/>
      <c r="AU202" s="6"/>
      <c r="AV202" s="6"/>
      <c r="AW202" s="6"/>
      <c r="AX202" s="6"/>
      <c r="AY202" s="6"/>
      <c r="AZ202" s="6"/>
    </row>
    <row r="203" spans="1:52" ht="12.75">
      <c r="A203" s="6"/>
      <c r="B203" s="6"/>
      <c r="C203" s="6"/>
      <c r="D203" s="6"/>
      <c r="E203" s="6"/>
      <c r="F203" s="6"/>
      <c r="G203" s="6"/>
      <c r="H203" s="6"/>
      <c r="I203" s="6"/>
      <c r="J203" s="6"/>
      <c r="K203" s="6"/>
      <c r="L203" s="6"/>
      <c r="M203" s="6"/>
      <c r="N203" s="6"/>
      <c r="O203" s="6"/>
      <c r="P203" s="6"/>
      <c r="R203" s="24" t="s">
        <v>116</v>
      </c>
      <c r="S203" s="155" t="s">
        <v>126</v>
      </c>
      <c r="AL203" s="6"/>
      <c r="AM203" s="6"/>
      <c r="AN203" s="6"/>
      <c r="AO203" s="6"/>
      <c r="AP203" s="6"/>
      <c r="AQ203" s="6"/>
      <c r="AR203" s="6"/>
      <c r="AS203" s="6"/>
      <c r="AT203" s="6"/>
      <c r="AU203" s="6"/>
      <c r="AV203" s="6"/>
      <c r="AW203" s="6"/>
      <c r="AX203" s="6"/>
      <c r="AY203" s="6"/>
      <c r="AZ203" s="6"/>
    </row>
    <row r="204" spans="1:52" ht="12.75">
      <c r="A204" s="6"/>
      <c r="B204" s="6"/>
      <c r="C204" s="6"/>
      <c r="D204" s="6"/>
      <c r="E204" s="6"/>
      <c r="F204" s="6"/>
      <c r="G204" s="6"/>
      <c r="H204" s="6"/>
      <c r="I204" s="6"/>
      <c r="J204" s="6"/>
      <c r="K204" s="6"/>
      <c r="L204" s="6"/>
      <c r="M204" s="6"/>
      <c r="N204" s="6"/>
      <c r="O204" s="6"/>
      <c r="P204" s="6"/>
      <c r="R204" s="24"/>
      <c r="S204" s="155"/>
      <c r="AL204" s="6"/>
      <c r="AM204" s="6"/>
      <c r="AN204" s="6"/>
      <c r="AO204" s="6"/>
      <c r="AP204" s="6"/>
      <c r="AQ204" s="6"/>
      <c r="AR204" s="6"/>
      <c r="AS204" s="6"/>
      <c r="AT204" s="6"/>
      <c r="AU204" s="6"/>
      <c r="AV204" s="6"/>
      <c r="AW204" s="6"/>
      <c r="AX204" s="6"/>
      <c r="AY204" s="6"/>
      <c r="AZ204" s="6"/>
    </row>
    <row r="205" spans="1:52" ht="12.75">
      <c r="A205" s="6"/>
      <c r="B205" s="6"/>
      <c r="C205" s="6"/>
      <c r="D205" s="6"/>
      <c r="E205" s="6"/>
      <c r="F205" s="6"/>
      <c r="G205" s="6"/>
      <c r="H205" s="6"/>
      <c r="I205" s="6"/>
      <c r="J205" s="6"/>
      <c r="K205" s="6"/>
      <c r="L205" s="6"/>
      <c r="M205" s="6"/>
      <c r="N205" s="6"/>
      <c r="O205" s="6"/>
      <c r="P205" s="6"/>
      <c r="R205" s="18" t="s">
        <v>204</v>
      </c>
      <c r="S205" s="155"/>
      <c r="AL205" s="6"/>
      <c r="AM205" s="6"/>
      <c r="AN205" s="6"/>
      <c r="AO205" s="6"/>
      <c r="AP205" s="6"/>
      <c r="AQ205" s="6"/>
      <c r="AR205" s="6"/>
      <c r="AS205" s="6"/>
      <c r="AT205" s="6"/>
      <c r="AU205" s="6"/>
      <c r="AV205" s="6"/>
      <c r="AW205" s="6"/>
      <c r="AX205" s="6"/>
      <c r="AY205" s="6"/>
      <c r="AZ205" s="6"/>
    </row>
    <row r="206" spans="1:52" ht="12.75">
      <c r="A206" s="6"/>
      <c r="B206" s="6"/>
      <c r="C206" s="6"/>
      <c r="D206" s="6"/>
      <c r="E206" s="6"/>
      <c r="F206" s="6"/>
      <c r="G206" s="6"/>
      <c r="H206" s="6"/>
      <c r="I206" s="6"/>
      <c r="J206" s="6"/>
      <c r="K206" s="6"/>
      <c r="L206" s="6"/>
      <c r="M206" s="6"/>
      <c r="N206" s="6"/>
      <c r="O206" s="6"/>
      <c r="P206" s="6"/>
      <c r="R206" s="156" t="str">
        <f>"Babcock &amp; Wilcox Company
 "&amp;IF(ThisFileShipPackType="Pack","Packing List","Listing of Ship Units")</f>
        <v>Babcock &amp; Wilcox Company
 Packing List</v>
      </c>
      <c r="T206" s="156"/>
      <c r="U206" s="24"/>
      <c r="AL206" s="6"/>
      <c r="AM206" s="6"/>
      <c r="AN206" s="6"/>
      <c r="AO206" s="6"/>
      <c r="AP206" s="6"/>
      <c r="AQ206" s="6"/>
      <c r="AR206" s="6"/>
      <c r="AS206" s="6"/>
      <c r="AT206" s="6"/>
      <c r="AU206" s="6"/>
      <c r="AV206" s="6"/>
      <c r="AW206" s="6"/>
      <c r="AX206" s="6"/>
      <c r="AY206" s="6"/>
      <c r="AZ206" s="6"/>
    </row>
    <row r="207" spans="1:52" ht="12.75">
      <c r="A207" s="6"/>
      <c r="B207" s="6"/>
      <c r="C207" s="6"/>
      <c r="D207" s="6"/>
      <c r="E207" s="6"/>
      <c r="F207" s="6"/>
      <c r="G207" s="6"/>
      <c r="H207" s="6"/>
      <c r="I207" s="6"/>
      <c r="J207" s="6"/>
      <c r="K207" s="6"/>
      <c r="L207" s="6"/>
      <c r="M207" s="6"/>
      <c r="N207" s="6"/>
      <c r="O207" s="6"/>
      <c r="P207" s="6"/>
      <c r="R207" s="24"/>
      <c r="AL207" s="6"/>
      <c r="AM207" s="6"/>
      <c r="AN207" s="6"/>
      <c r="AO207" s="6"/>
      <c r="AP207" s="6"/>
      <c r="AQ207" s="6"/>
      <c r="AR207" s="6"/>
      <c r="AS207" s="6"/>
      <c r="AT207" s="6"/>
      <c r="AU207" s="6"/>
      <c r="AV207" s="6"/>
      <c r="AW207" s="6"/>
      <c r="AX207" s="6"/>
      <c r="AY207" s="6"/>
      <c r="AZ207" s="6"/>
    </row>
    <row r="208" spans="1:52" ht="12.75">
      <c r="A208" s="6"/>
      <c r="B208" s="6"/>
      <c r="C208" s="6"/>
      <c r="D208" s="6"/>
      <c r="E208" s="6"/>
      <c r="F208" s="6"/>
      <c r="G208" s="6"/>
      <c r="H208" s="6"/>
      <c r="I208" s="6"/>
      <c r="J208" s="6"/>
      <c r="K208" s="6"/>
      <c r="L208" s="6"/>
      <c r="M208" s="6"/>
      <c r="N208" s="6"/>
      <c r="O208" s="6"/>
      <c r="P208" s="6"/>
      <c r="R208" s="18" t="s">
        <v>124</v>
      </c>
      <c r="AL208" s="6"/>
      <c r="AM208" s="6"/>
      <c r="AN208" s="6"/>
      <c r="AO208" s="6"/>
      <c r="AP208" s="6"/>
      <c r="AQ208" s="6"/>
      <c r="AR208" s="6"/>
      <c r="AS208" s="6"/>
      <c r="AT208" s="6"/>
      <c r="AU208" s="6"/>
      <c r="AV208" s="6"/>
      <c r="AW208" s="6"/>
      <c r="AX208" s="6"/>
      <c r="AY208" s="6"/>
      <c r="AZ208" s="6"/>
    </row>
    <row r="209" spans="1:52" ht="12.75">
      <c r="A209" s="6"/>
      <c r="B209" s="6"/>
      <c r="C209" s="6"/>
      <c r="D209" s="6"/>
      <c r="E209" s="6"/>
      <c r="F209" s="6"/>
      <c r="G209" s="6"/>
      <c r="H209" s="6"/>
      <c r="I209" s="6"/>
      <c r="J209" s="6"/>
      <c r="K209" s="6"/>
      <c r="L209" s="6"/>
      <c r="M209" s="6"/>
      <c r="N209" s="6"/>
      <c r="O209" s="6"/>
      <c r="P209" s="6"/>
      <c r="R209" s="157" t="str">
        <f>"Spreadsheet Revision No. "&amp;DocRevNumber</f>
        <v>Spreadsheet Revision No. 04</v>
      </c>
      <c r="S209" s="118" t="s">
        <v>165</v>
      </c>
      <c r="AL209" s="6"/>
      <c r="AM209" s="6"/>
      <c r="AN209" s="6"/>
      <c r="AO209" s="6"/>
      <c r="AP209" s="6"/>
      <c r="AQ209" s="6"/>
      <c r="AR209" s="6"/>
      <c r="AS209" s="6"/>
      <c r="AT209" s="6"/>
      <c r="AU209" s="6"/>
      <c r="AV209" s="6"/>
      <c r="AW209" s="6"/>
      <c r="AX209" s="6"/>
      <c r="AY209" s="6"/>
      <c r="AZ209" s="6"/>
    </row>
    <row r="210" spans="1:52" ht="12.75">
      <c r="A210" s="6"/>
      <c r="B210" s="6"/>
      <c r="C210" s="6"/>
      <c r="D210" s="6"/>
      <c r="E210" s="6"/>
      <c r="F210" s="6"/>
      <c r="G210" s="6"/>
      <c r="H210" s="6"/>
      <c r="I210" s="6"/>
      <c r="J210" s="6"/>
      <c r="K210" s="6"/>
      <c r="L210" s="6"/>
      <c r="M210" s="6"/>
      <c r="N210" s="6"/>
      <c r="O210" s="6"/>
      <c r="P210" s="6"/>
      <c r="R210" s="84" t="s">
        <v>69</v>
      </c>
      <c r="S210" s="118" t="s">
        <v>164</v>
      </c>
      <c r="AL210" s="6"/>
      <c r="AM210" s="6"/>
      <c r="AN210" s="6"/>
      <c r="AO210" s="6"/>
      <c r="AP210" s="6"/>
      <c r="AQ210" s="6"/>
      <c r="AR210" s="6"/>
      <c r="AS210" s="6"/>
      <c r="AT210" s="6"/>
      <c r="AU210" s="6"/>
      <c r="AV210" s="6"/>
      <c r="AW210" s="6"/>
      <c r="AX210" s="6"/>
      <c r="AY210" s="6"/>
      <c r="AZ210" s="6"/>
    </row>
    <row r="211" spans="1:52" ht="12.75">
      <c r="A211" s="6"/>
      <c r="B211" s="6"/>
      <c r="C211" s="6"/>
      <c r="D211" s="6"/>
      <c r="E211" s="6"/>
      <c r="F211" s="6"/>
      <c r="G211" s="6"/>
      <c r="H211" s="6"/>
      <c r="I211" s="6"/>
      <c r="J211" s="6"/>
      <c r="K211" s="6"/>
      <c r="L211" s="6"/>
      <c r="M211" s="6"/>
      <c r="N211" s="6"/>
      <c r="O211" s="6"/>
      <c r="P211" s="6"/>
      <c r="R211" s="18" t="s">
        <v>229</v>
      </c>
      <c r="S211" s="118" t="s">
        <v>166</v>
      </c>
      <c r="AL211" s="6"/>
      <c r="AM211" s="6"/>
      <c r="AN211" s="6"/>
      <c r="AO211" s="6"/>
      <c r="AP211" s="6"/>
      <c r="AQ211" s="6"/>
      <c r="AR211" s="6"/>
      <c r="AS211" s="6"/>
      <c r="AT211" s="6"/>
      <c r="AU211" s="6"/>
      <c r="AV211" s="6"/>
      <c r="AW211" s="6"/>
      <c r="AX211" s="6"/>
      <c r="AY211" s="6"/>
      <c r="AZ211" s="6"/>
    </row>
    <row r="212" spans="1:52" ht="12.75">
      <c r="A212" s="6"/>
      <c r="B212" s="6"/>
      <c r="C212" s="6"/>
      <c r="D212" s="6"/>
      <c r="E212" s="6"/>
      <c r="F212" s="6"/>
      <c r="G212" s="6"/>
      <c r="H212" s="6"/>
      <c r="I212" s="6"/>
      <c r="J212" s="6"/>
      <c r="K212" s="6"/>
      <c r="L212" s="6"/>
      <c r="M212" s="6"/>
      <c r="N212" s="6"/>
      <c r="O212" s="6"/>
      <c r="P212" s="6"/>
      <c r="R212" s="18" t="s">
        <v>162</v>
      </c>
      <c r="AL212" s="6"/>
      <c r="AM212" s="6"/>
      <c r="AN212" s="6"/>
      <c r="AO212" s="6"/>
      <c r="AP212" s="6"/>
      <c r="AQ212" s="6"/>
      <c r="AR212" s="6"/>
      <c r="AS212" s="6"/>
      <c r="AT212" s="6"/>
      <c r="AU212" s="6"/>
      <c r="AV212" s="6"/>
      <c r="AW212" s="6"/>
      <c r="AX212" s="6"/>
      <c r="AY212" s="6"/>
      <c r="AZ212" s="6"/>
    </row>
    <row r="213" spans="1:52" ht="12.75">
      <c r="A213" s="6"/>
      <c r="B213" s="6"/>
      <c r="C213" s="6"/>
      <c r="D213" s="6"/>
      <c r="E213" s="6"/>
      <c r="F213" s="6"/>
      <c r="G213" s="6"/>
      <c r="H213" s="6"/>
      <c r="I213" s="6"/>
      <c r="J213" s="6"/>
      <c r="K213" s="6"/>
      <c r="L213" s="6"/>
      <c r="M213" s="6"/>
      <c r="N213" s="6"/>
      <c r="O213" s="6"/>
      <c r="P213" s="6"/>
      <c r="R213" s="18" t="str">
        <f>HeaderNotesRevNo&amp;CHAR(10)&amp;HeaderNotesColWth&amp;CHAR(10)&amp;HeaderNotesDefTab</f>
        <v>Spreadsheet Revision No. 04
NOTE: Column widths can be expanded to accommodate your need.
NOTE: For Column Definitions, click on the Definitions tab below</v>
      </c>
      <c r="S213" s="118" t="s">
        <v>163</v>
      </c>
      <c r="AL213" s="6"/>
      <c r="AM213" s="6"/>
      <c r="AN213" s="6"/>
      <c r="AO213" s="6"/>
      <c r="AP213" s="6"/>
      <c r="AQ213" s="6"/>
      <c r="AR213" s="6"/>
      <c r="AS213" s="6"/>
      <c r="AT213" s="6"/>
      <c r="AU213" s="6"/>
      <c r="AV213" s="6"/>
      <c r="AW213" s="6"/>
      <c r="AX213" s="6"/>
      <c r="AY213" s="6"/>
      <c r="AZ213" s="6"/>
    </row>
    <row r="214" spans="1:52" ht="12.75">
      <c r="A214" s="6"/>
      <c r="B214" s="6"/>
      <c r="C214" s="6"/>
      <c r="D214" s="6"/>
      <c r="E214" s="6"/>
      <c r="F214" s="6"/>
      <c r="G214" s="6"/>
      <c r="H214" s="6"/>
      <c r="I214" s="6"/>
      <c r="J214" s="6"/>
      <c r="K214" s="6"/>
      <c r="L214" s="6"/>
      <c r="M214" s="6"/>
      <c r="N214" s="6"/>
      <c r="O214" s="6"/>
      <c r="P214" s="6"/>
      <c r="AL214" s="6"/>
      <c r="AM214" s="6"/>
      <c r="AN214" s="6"/>
      <c r="AO214" s="6"/>
      <c r="AP214" s="6"/>
      <c r="AQ214" s="6"/>
      <c r="AR214" s="6"/>
      <c r="AS214" s="6"/>
      <c r="AT214" s="6"/>
      <c r="AU214" s="6"/>
      <c r="AV214" s="6"/>
      <c r="AW214" s="6"/>
      <c r="AX214" s="6"/>
      <c r="AY214" s="6"/>
      <c r="AZ214" s="6"/>
    </row>
    <row r="215" spans="1:52" ht="12.75">
      <c r="A215" s="6"/>
      <c r="B215" s="6"/>
      <c r="C215" s="6"/>
      <c r="D215" s="6"/>
      <c r="E215" s="6"/>
      <c r="F215" s="6"/>
      <c r="G215" s="6"/>
      <c r="H215" s="6"/>
      <c r="I215" s="6"/>
      <c r="J215" s="6"/>
      <c r="K215" s="6"/>
      <c r="L215" s="6"/>
      <c r="M215" s="6"/>
      <c r="N215" s="6"/>
      <c r="O215" s="6"/>
      <c r="P215" s="6"/>
      <c r="R215" s="158"/>
      <c r="AL215" s="6"/>
      <c r="AM215" s="6"/>
      <c r="AN215" s="6"/>
      <c r="AO215" s="6"/>
      <c r="AP215" s="6"/>
      <c r="AQ215" s="6"/>
      <c r="AR215" s="6"/>
      <c r="AS215" s="6"/>
      <c r="AT215" s="6"/>
      <c r="AU215" s="6"/>
      <c r="AV215" s="6"/>
      <c r="AW215" s="6"/>
      <c r="AX215" s="6"/>
      <c r="AY215" s="6"/>
      <c r="AZ215" s="6"/>
    </row>
    <row r="216" spans="1:52" ht="12.75">
      <c r="A216" s="6"/>
      <c r="B216" s="6"/>
      <c r="C216" s="6"/>
      <c r="D216" s="6"/>
      <c r="E216" s="6"/>
      <c r="F216" s="6"/>
      <c r="G216" s="6"/>
      <c r="H216" s="6"/>
      <c r="I216" s="6"/>
      <c r="J216" s="6"/>
      <c r="K216" s="6"/>
      <c r="L216" s="6"/>
      <c r="M216" s="6"/>
      <c r="N216" s="6"/>
      <c r="O216" s="6"/>
      <c r="P216" s="6"/>
      <c r="R216" s="18" t="s">
        <v>127</v>
      </c>
      <c r="AL216" s="6"/>
      <c r="AM216" s="6"/>
      <c r="AN216" s="6"/>
      <c r="AO216" s="6"/>
      <c r="AP216" s="6"/>
      <c r="AQ216" s="6"/>
      <c r="AR216" s="6"/>
      <c r="AS216" s="6"/>
      <c r="AT216" s="6"/>
      <c r="AU216" s="6"/>
      <c r="AV216" s="6"/>
      <c r="AW216" s="6"/>
      <c r="AX216" s="6"/>
      <c r="AY216" s="6"/>
      <c r="AZ216" s="6"/>
    </row>
    <row r="217" spans="1:52" ht="12.75">
      <c r="A217" s="6"/>
      <c r="B217" s="6"/>
      <c r="C217" s="6"/>
      <c r="D217" s="6"/>
      <c r="E217" s="6"/>
      <c r="F217" s="6"/>
      <c r="G217" s="6"/>
      <c r="H217" s="6"/>
      <c r="I217" s="6"/>
      <c r="J217" s="6"/>
      <c r="K217" s="6"/>
      <c r="L217" s="6"/>
      <c r="M217" s="6"/>
      <c r="N217" s="6"/>
      <c r="O217" s="6"/>
      <c r="P217" s="6"/>
      <c r="R217" s="18" t="s">
        <v>129</v>
      </c>
      <c r="AL217" s="6"/>
      <c r="AM217" s="6"/>
      <c r="AN217" s="6"/>
      <c r="AO217" s="6"/>
      <c r="AP217" s="6"/>
      <c r="AQ217" s="6"/>
      <c r="AR217" s="6"/>
      <c r="AS217" s="6"/>
      <c r="AT217" s="6"/>
      <c r="AU217" s="6"/>
      <c r="AV217" s="6"/>
      <c r="AW217" s="6"/>
      <c r="AX217" s="6"/>
      <c r="AY217" s="6"/>
      <c r="AZ217" s="6"/>
    </row>
    <row r="218" spans="1:52" ht="12.75">
      <c r="A218" s="6"/>
      <c r="B218" s="6"/>
      <c r="C218" s="6"/>
      <c r="D218" s="6"/>
      <c r="E218" s="6"/>
      <c r="F218" s="6"/>
      <c r="G218" s="6"/>
      <c r="H218" s="6"/>
      <c r="I218" s="6"/>
      <c r="J218" s="6"/>
      <c r="K218" s="6"/>
      <c r="L218" s="6"/>
      <c r="M218" s="6"/>
      <c r="N218" s="6"/>
      <c r="O218" s="6"/>
      <c r="P218" s="6"/>
      <c r="R218" s="18" t="s">
        <v>128</v>
      </c>
      <c r="AL218" s="6"/>
      <c r="AM218" s="6"/>
      <c r="AN218" s="6"/>
      <c r="AO218" s="6"/>
      <c r="AP218" s="6"/>
      <c r="AQ218" s="6"/>
      <c r="AR218" s="6"/>
      <c r="AS218" s="6"/>
      <c r="AT218" s="6"/>
      <c r="AU218" s="6"/>
      <c r="AV218" s="6"/>
      <c r="AW218" s="6"/>
      <c r="AX218" s="6"/>
      <c r="AY218" s="6"/>
      <c r="AZ218" s="6"/>
    </row>
    <row r="219" spans="1:52" ht="12.75">
      <c r="A219" s="6"/>
      <c r="B219" s="6"/>
      <c r="C219" s="6"/>
      <c r="D219" s="6"/>
      <c r="E219" s="6"/>
      <c r="F219" s="6"/>
      <c r="G219" s="6"/>
      <c r="H219" s="6"/>
      <c r="I219" s="6"/>
      <c r="J219" s="6"/>
      <c r="K219" s="6"/>
      <c r="L219" s="6"/>
      <c r="M219" s="6"/>
      <c r="N219" s="6"/>
      <c r="O219" s="6"/>
      <c r="P219" s="6"/>
      <c r="AL219" s="6"/>
      <c r="AM219" s="6"/>
      <c r="AN219" s="6"/>
      <c r="AO219" s="6"/>
      <c r="AP219" s="6"/>
      <c r="AQ219" s="6"/>
      <c r="AR219" s="6"/>
      <c r="AS219" s="6"/>
      <c r="AT219" s="6"/>
      <c r="AU219" s="6"/>
      <c r="AV219" s="6"/>
      <c r="AW219" s="6"/>
      <c r="AX219" s="6"/>
      <c r="AY219" s="6"/>
      <c r="AZ219" s="6"/>
    </row>
    <row r="220" spans="1:52" ht="12.75">
      <c r="A220" s="6"/>
      <c r="B220" s="6"/>
      <c r="C220" s="6"/>
      <c r="D220" s="6"/>
      <c r="E220" s="6"/>
      <c r="F220" s="6"/>
      <c r="G220" s="6"/>
      <c r="H220" s="6"/>
      <c r="I220" s="6"/>
      <c r="J220" s="6"/>
      <c r="K220" s="6"/>
      <c r="L220" s="6"/>
      <c r="M220" s="6"/>
      <c r="N220" s="6"/>
      <c r="O220" s="6"/>
      <c r="P220" s="6"/>
      <c r="U220" s="62"/>
      <c r="AL220" s="6"/>
      <c r="AM220" s="6"/>
      <c r="AN220" s="6"/>
      <c r="AO220" s="6"/>
      <c r="AP220" s="6"/>
      <c r="AQ220" s="6"/>
      <c r="AR220" s="6"/>
      <c r="AS220" s="6"/>
      <c r="AT220" s="6"/>
      <c r="AU220" s="6"/>
      <c r="AV220" s="6"/>
      <c r="AW220" s="6"/>
      <c r="AX220" s="6"/>
      <c r="AY220" s="6"/>
      <c r="AZ220" s="6"/>
    </row>
    <row r="221" spans="1:52" ht="12.75">
      <c r="A221" s="6"/>
      <c r="B221" s="6"/>
      <c r="C221" s="6"/>
      <c r="D221" s="6"/>
      <c r="E221" s="6"/>
      <c r="F221" s="6"/>
      <c r="G221" s="6"/>
      <c r="H221" s="6"/>
      <c r="I221" s="6"/>
      <c r="J221" s="6"/>
      <c r="K221" s="6"/>
      <c r="L221" s="6"/>
      <c r="M221" s="6"/>
      <c r="N221" s="6"/>
      <c r="O221" s="6"/>
      <c r="P221" s="6"/>
      <c r="R221" s="18" t="s">
        <v>181</v>
      </c>
      <c r="U221" s="62"/>
      <c r="AL221" s="6"/>
      <c r="AM221" s="6"/>
      <c r="AN221" s="6"/>
      <c r="AO221" s="6"/>
      <c r="AP221" s="6"/>
      <c r="AQ221" s="6"/>
      <c r="AR221" s="6"/>
      <c r="AS221" s="6"/>
      <c r="AT221" s="6"/>
      <c r="AU221" s="6"/>
      <c r="AV221" s="6"/>
      <c r="AW221" s="6"/>
      <c r="AX221" s="6"/>
      <c r="AY221" s="6"/>
      <c r="AZ221" s="6"/>
    </row>
    <row r="222" spans="1:52" ht="12.75">
      <c r="A222" s="6"/>
      <c r="B222" s="6"/>
      <c r="C222" s="6"/>
      <c r="D222" s="6"/>
      <c r="E222" s="6"/>
      <c r="F222" s="6"/>
      <c r="G222" s="6"/>
      <c r="H222" s="6"/>
      <c r="I222" s="6"/>
      <c r="J222" s="6"/>
      <c r="K222" s="6"/>
      <c r="L222" s="6"/>
      <c r="M222" s="6"/>
      <c r="N222" s="6"/>
      <c r="O222" s="6"/>
      <c r="P222" s="6"/>
      <c r="R222" s="18" t="s">
        <v>152</v>
      </c>
      <c r="S222" s="18" t="s">
        <v>183</v>
      </c>
      <c r="AL222" s="6"/>
      <c r="AM222" s="6"/>
      <c r="AN222" s="6"/>
      <c r="AO222" s="6"/>
      <c r="AP222" s="6"/>
      <c r="AQ222" s="6"/>
      <c r="AR222" s="6"/>
      <c r="AS222" s="6"/>
      <c r="AT222" s="6"/>
      <c r="AU222" s="6"/>
      <c r="AV222" s="6"/>
      <c r="AW222" s="6"/>
      <c r="AX222" s="6"/>
      <c r="AY222" s="6"/>
      <c r="AZ222" s="6"/>
    </row>
    <row r="223" spans="1:52" ht="12.75">
      <c r="A223" s="6"/>
      <c r="B223" s="6"/>
      <c r="C223" s="6"/>
      <c r="D223" s="6"/>
      <c r="E223" s="6"/>
      <c r="F223" s="6"/>
      <c r="G223" s="6"/>
      <c r="H223" s="6"/>
      <c r="I223" s="6"/>
      <c r="J223" s="6"/>
      <c r="K223" s="6"/>
      <c r="L223" s="6"/>
      <c r="M223" s="6"/>
      <c r="N223" s="6"/>
      <c r="O223" s="6"/>
      <c r="P223" s="6"/>
      <c r="T223" s="62" t="s">
        <v>177</v>
      </c>
      <c r="AL223" s="6"/>
      <c r="AM223" s="6"/>
      <c r="AN223" s="6"/>
      <c r="AO223" s="6"/>
      <c r="AP223" s="6"/>
      <c r="AQ223" s="6"/>
      <c r="AR223" s="6"/>
      <c r="AS223" s="6"/>
      <c r="AT223" s="6"/>
      <c r="AU223" s="6"/>
      <c r="AV223" s="6"/>
      <c r="AW223" s="6"/>
      <c r="AX223" s="6"/>
      <c r="AY223" s="6"/>
      <c r="AZ223" s="6"/>
    </row>
    <row r="224" spans="1:52" ht="12.75">
      <c r="A224" s="6"/>
      <c r="B224" s="6"/>
      <c r="C224" s="6"/>
      <c r="D224" s="6"/>
      <c r="E224" s="6"/>
      <c r="F224" s="6"/>
      <c r="G224" s="6"/>
      <c r="H224" s="6"/>
      <c r="I224" s="6"/>
      <c r="J224" s="6"/>
      <c r="K224" s="6"/>
      <c r="L224" s="6"/>
      <c r="M224" s="6"/>
      <c r="N224" s="6"/>
      <c r="O224" s="6"/>
      <c r="P224" s="6"/>
      <c r="R224" s="133" t="s">
        <v>141</v>
      </c>
      <c r="S224" s="18">
        <v>1</v>
      </c>
      <c r="T224" s="18" t="str">
        <f aca="true" ca="1" t="shared" si="5" ref="T224:T236">CELL("address",INDIRECT(R224))</f>
        <v>$D$2</v>
      </c>
      <c r="AL224" s="6"/>
      <c r="AM224" s="6"/>
      <c r="AN224" s="6"/>
      <c r="AO224" s="6"/>
      <c r="AP224" s="6"/>
      <c r="AQ224" s="6"/>
      <c r="AR224" s="6"/>
      <c r="AS224" s="6"/>
      <c r="AT224" s="6"/>
      <c r="AU224" s="6"/>
      <c r="AV224" s="6"/>
      <c r="AW224" s="6"/>
      <c r="AX224" s="6"/>
      <c r="AY224" s="6"/>
      <c r="AZ224" s="6"/>
    </row>
    <row r="225" spans="1:52" ht="12.75">
      <c r="A225" s="6"/>
      <c r="B225" s="6"/>
      <c r="C225" s="6"/>
      <c r="D225" s="6"/>
      <c r="E225" s="6"/>
      <c r="F225" s="6"/>
      <c r="G225" s="6"/>
      <c r="H225" s="6"/>
      <c r="I225" s="6"/>
      <c r="J225" s="6"/>
      <c r="K225" s="6"/>
      <c r="L225" s="6"/>
      <c r="M225" s="6"/>
      <c r="N225" s="6"/>
      <c r="O225" s="6"/>
      <c r="P225" s="6"/>
      <c r="R225" s="133" t="s">
        <v>142</v>
      </c>
      <c r="S225" s="18">
        <v>2</v>
      </c>
      <c r="T225" s="18" t="str">
        <f ca="1" t="shared" si="5"/>
        <v>$D$3</v>
      </c>
      <c r="AL225" s="6"/>
      <c r="AM225" s="6"/>
      <c r="AN225" s="6"/>
      <c r="AO225" s="6"/>
      <c r="AP225" s="6"/>
      <c r="AQ225" s="6"/>
      <c r="AR225" s="6"/>
      <c r="AS225" s="6"/>
      <c r="AT225" s="6"/>
      <c r="AU225" s="6"/>
      <c r="AV225" s="6"/>
      <c r="AW225" s="6"/>
      <c r="AX225" s="6"/>
      <c r="AY225" s="6"/>
      <c r="AZ225" s="6"/>
    </row>
    <row r="226" spans="1:52" ht="12.75">
      <c r="A226" s="6"/>
      <c r="B226" s="6"/>
      <c r="C226" s="6"/>
      <c r="D226" s="6"/>
      <c r="E226" s="6"/>
      <c r="F226" s="6"/>
      <c r="G226" s="6"/>
      <c r="H226" s="6"/>
      <c r="I226" s="6"/>
      <c r="J226" s="6"/>
      <c r="K226" s="6"/>
      <c r="L226" s="6"/>
      <c r="M226" s="6"/>
      <c r="N226" s="6"/>
      <c r="O226" s="6"/>
      <c r="P226" s="6"/>
      <c r="R226" s="133" t="s">
        <v>143</v>
      </c>
      <c r="S226" s="18">
        <v>3</v>
      </c>
      <c r="T226" s="18" t="str">
        <f ca="1" t="shared" si="5"/>
        <v>$D$4</v>
      </c>
      <c r="AL226" s="6"/>
      <c r="AM226" s="6"/>
      <c r="AN226" s="6"/>
      <c r="AO226" s="6"/>
      <c r="AP226" s="6"/>
      <c r="AQ226" s="6"/>
      <c r="AR226" s="6"/>
      <c r="AS226" s="6"/>
      <c r="AT226" s="6"/>
      <c r="AU226" s="6"/>
      <c r="AV226" s="6"/>
      <c r="AW226" s="6"/>
      <c r="AX226" s="6"/>
      <c r="AY226" s="6"/>
      <c r="AZ226" s="6"/>
    </row>
    <row r="227" spans="1:52" ht="12.75">
      <c r="A227" s="6"/>
      <c r="B227" s="6"/>
      <c r="C227" s="6"/>
      <c r="D227" s="6"/>
      <c r="E227" s="6"/>
      <c r="F227" s="6"/>
      <c r="G227" s="6"/>
      <c r="H227" s="6"/>
      <c r="I227" s="6"/>
      <c r="J227" s="6"/>
      <c r="K227" s="6"/>
      <c r="L227" s="6"/>
      <c r="M227" s="6"/>
      <c r="N227" s="6"/>
      <c r="O227" s="6"/>
      <c r="P227" s="6"/>
      <c r="R227" s="133" t="s">
        <v>144</v>
      </c>
      <c r="S227" s="18">
        <v>4</v>
      </c>
      <c r="T227" s="18" t="str">
        <f ca="1" t="shared" si="5"/>
        <v>$G$2</v>
      </c>
      <c r="AL227" s="6"/>
      <c r="AM227" s="6"/>
      <c r="AN227" s="6"/>
      <c r="AO227" s="6"/>
      <c r="AP227" s="6"/>
      <c r="AQ227" s="6"/>
      <c r="AR227" s="6"/>
      <c r="AS227" s="6"/>
      <c r="AT227" s="6"/>
      <c r="AU227" s="6"/>
      <c r="AV227" s="6"/>
      <c r="AW227" s="6"/>
      <c r="AX227" s="6"/>
      <c r="AY227" s="6"/>
      <c r="AZ227" s="6"/>
    </row>
    <row r="228" spans="1:52" ht="12.75">
      <c r="A228" s="6"/>
      <c r="B228" s="6"/>
      <c r="C228" s="6"/>
      <c r="D228" s="6"/>
      <c r="E228" s="6"/>
      <c r="F228" s="6"/>
      <c r="G228" s="6"/>
      <c r="H228" s="6"/>
      <c r="I228" s="6"/>
      <c r="J228" s="6"/>
      <c r="K228" s="6"/>
      <c r="L228" s="6"/>
      <c r="M228" s="6"/>
      <c r="N228" s="6"/>
      <c r="O228" s="6"/>
      <c r="P228" s="6"/>
      <c r="R228" s="133" t="s">
        <v>158</v>
      </c>
      <c r="S228" s="18">
        <v>5</v>
      </c>
      <c r="T228" s="18" t="str">
        <f ca="1" t="shared" si="5"/>
        <v>$G$3</v>
      </c>
      <c r="AL228" s="6"/>
      <c r="AM228" s="6"/>
      <c r="AN228" s="6"/>
      <c r="AO228" s="6"/>
      <c r="AP228" s="6"/>
      <c r="AQ228" s="6"/>
      <c r="AR228" s="6"/>
      <c r="AS228" s="6"/>
      <c r="AT228" s="6"/>
      <c r="AU228" s="6"/>
      <c r="AV228" s="6"/>
      <c r="AW228" s="6"/>
      <c r="AX228" s="6"/>
      <c r="AY228" s="6"/>
      <c r="AZ228" s="6"/>
    </row>
    <row r="229" spans="1:52" ht="12.75">
      <c r="A229" s="6"/>
      <c r="B229" s="6"/>
      <c r="C229" s="6"/>
      <c r="D229" s="6"/>
      <c r="E229" s="6"/>
      <c r="F229" s="6"/>
      <c r="G229" s="6"/>
      <c r="H229" s="6"/>
      <c r="I229" s="6"/>
      <c r="J229" s="6"/>
      <c r="K229" s="6"/>
      <c r="L229" s="6"/>
      <c r="M229" s="6"/>
      <c r="N229" s="6"/>
      <c r="O229" s="6"/>
      <c r="P229" s="6"/>
      <c r="R229" s="133" t="s">
        <v>145</v>
      </c>
      <c r="S229" s="18">
        <v>6</v>
      </c>
      <c r="T229" s="18" t="str">
        <f ca="1" t="shared" si="5"/>
        <v>$A$8</v>
      </c>
      <c r="AL229" s="6"/>
      <c r="AM229" s="6"/>
      <c r="AN229" s="6"/>
      <c r="AO229" s="6"/>
      <c r="AP229" s="6"/>
      <c r="AQ229" s="6"/>
      <c r="AR229" s="6"/>
      <c r="AS229" s="6"/>
      <c r="AT229" s="6"/>
      <c r="AU229" s="6"/>
      <c r="AV229" s="6"/>
      <c r="AW229" s="6"/>
      <c r="AX229" s="6"/>
      <c r="AY229" s="6"/>
      <c r="AZ229" s="6"/>
    </row>
    <row r="230" spans="1:52" ht="12.75">
      <c r="A230" s="6"/>
      <c r="B230" s="6"/>
      <c r="C230" s="6"/>
      <c r="D230" s="6"/>
      <c r="E230" s="6"/>
      <c r="F230" s="6"/>
      <c r="G230" s="6"/>
      <c r="H230" s="6"/>
      <c r="I230" s="6"/>
      <c r="J230" s="6"/>
      <c r="K230" s="6"/>
      <c r="L230" s="6"/>
      <c r="M230" s="6"/>
      <c r="N230" s="6"/>
      <c r="O230" s="6"/>
      <c r="P230" s="6"/>
      <c r="R230" s="133" t="s">
        <v>146</v>
      </c>
      <c r="S230" s="18">
        <v>7</v>
      </c>
      <c r="T230" s="18" t="str">
        <f ca="1" t="shared" si="5"/>
        <v>$C$8</v>
      </c>
      <c r="AL230" s="6"/>
      <c r="AM230" s="6"/>
      <c r="AN230" s="6"/>
      <c r="AO230" s="6"/>
      <c r="AP230" s="6"/>
      <c r="AQ230" s="6"/>
      <c r="AR230" s="6"/>
      <c r="AS230" s="6"/>
      <c r="AT230" s="6"/>
      <c r="AU230" s="6"/>
      <c r="AV230" s="6"/>
      <c r="AW230" s="6"/>
      <c r="AX230" s="6"/>
      <c r="AY230" s="6"/>
      <c r="AZ230" s="6"/>
    </row>
    <row r="231" spans="1:52" ht="12.75">
      <c r="A231" s="6"/>
      <c r="B231" s="6"/>
      <c r="C231" s="6"/>
      <c r="D231" s="6"/>
      <c r="E231" s="6"/>
      <c r="F231" s="6"/>
      <c r="G231" s="6"/>
      <c r="H231" s="6"/>
      <c r="I231" s="6"/>
      <c r="J231" s="6"/>
      <c r="K231" s="6"/>
      <c r="L231" s="6"/>
      <c r="M231" s="6"/>
      <c r="N231" s="6"/>
      <c r="O231" s="6"/>
      <c r="P231" s="6"/>
      <c r="R231" s="133" t="s">
        <v>147</v>
      </c>
      <c r="S231" s="18">
        <v>8</v>
      </c>
      <c r="T231" s="18" t="str">
        <f ca="1" t="shared" si="5"/>
        <v>$D$8</v>
      </c>
      <c r="AL231" s="6"/>
      <c r="AM231" s="6"/>
      <c r="AN231" s="6"/>
      <c r="AO231" s="6"/>
      <c r="AP231" s="6"/>
      <c r="AQ231" s="6"/>
      <c r="AR231" s="6"/>
      <c r="AS231" s="6"/>
      <c r="AT231" s="6"/>
      <c r="AU231" s="6"/>
      <c r="AV231" s="6"/>
      <c r="AW231" s="6"/>
      <c r="AX231" s="6"/>
      <c r="AY231" s="6"/>
      <c r="AZ231" s="6"/>
    </row>
    <row r="232" spans="1:52" ht="12.75">
      <c r="A232" s="6"/>
      <c r="B232" s="6"/>
      <c r="C232" s="6"/>
      <c r="D232" s="6"/>
      <c r="E232" s="6"/>
      <c r="F232" s="6"/>
      <c r="G232" s="6"/>
      <c r="H232" s="6"/>
      <c r="I232" s="6"/>
      <c r="J232" s="6"/>
      <c r="K232" s="6"/>
      <c r="L232" s="6"/>
      <c r="M232" s="6"/>
      <c r="N232" s="6"/>
      <c r="O232" s="6"/>
      <c r="P232" s="6"/>
      <c r="R232" s="133" t="s">
        <v>148</v>
      </c>
      <c r="S232" s="18">
        <v>9</v>
      </c>
      <c r="T232" s="18" t="str">
        <f ca="1" t="shared" si="5"/>
        <v>$E$8</v>
      </c>
      <c r="AL232" s="6"/>
      <c r="AM232" s="6"/>
      <c r="AN232" s="6"/>
      <c r="AO232" s="6"/>
      <c r="AP232" s="6"/>
      <c r="AQ232" s="6"/>
      <c r="AR232" s="6"/>
      <c r="AS232" s="6"/>
      <c r="AT232" s="6"/>
      <c r="AU232" s="6"/>
      <c r="AV232" s="6"/>
      <c r="AW232" s="6"/>
      <c r="AX232" s="6"/>
      <c r="AY232" s="6"/>
      <c r="AZ232" s="6"/>
    </row>
    <row r="233" spans="1:52" ht="12.75">
      <c r="A233" s="6"/>
      <c r="B233" s="6"/>
      <c r="C233" s="6"/>
      <c r="D233" s="6"/>
      <c r="E233" s="6"/>
      <c r="F233" s="6"/>
      <c r="G233" s="6"/>
      <c r="H233" s="6"/>
      <c r="I233" s="6"/>
      <c r="J233" s="6"/>
      <c r="K233" s="6"/>
      <c r="L233" s="6"/>
      <c r="M233" s="6"/>
      <c r="N233" s="6"/>
      <c r="O233" s="6"/>
      <c r="P233" s="6"/>
      <c r="R233" s="133" t="s">
        <v>149</v>
      </c>
      <c r="S233" s="18">
        <v>10</v>
      </c>
      <c r="T233" s="18" t="str">
        <f ca="1" t="shared" si="5"/>
        <v>$G$8</v>
      </c>
      <c r="AL233" s="6"/>
      <c r="AM233" s="6"/>
      <c r="AN233" s="6"/>
      <c r="AO233" s="6"/>
      <c r="AP233" s="6"/>
      <c r="AQ233" s="6"/>
      <c r="AR233" s="6"/>
      <c r="AS233" s="6"/>
      <c r="AT233" s="6"/>
      <c r="AU233" s="6"/>
      <c r="AV233" s="6"/>
      <c r="AW233" s="6"/>
      <c r="AX233" s="6"/>
      <c r="AY233" s="6"/>
      <c r="AZ233" s="6"/>
    </row>
    <row r="234" spans="1:52" ht="12.75">
      <c r="A234" s="6"/>
      <c r="B234" s="6"/>
      <c r="C234" s="6"/>
      <c r="D234" s="6"/>
      <c r="E234" s="6"/>
      <c r="F234" s="6"/>
      <c r="G234" s="6"/>
      <c r="H234" s="6"/>
      <c r="I234" s="6"/>
      <c r="J234" s="6"/>
      <c r="K234" s="6"/>
      <c r="L234" s="6"/>
      <c r="M234" s="6"/>
      <c r="N234" s="6"/>
      <c r="O234" s="6"/>
      <c r="P234" s="6"/>
      <c r="R234" s="133" t="s">
        <v>150</v>
      </c>
      <c r="S234" s="18">
        <v>11</v>
      </c>
      <c r="T234" s="18" t="str">
        <f ca="1" t="shared" si="5"/>
        <v>$H$8</v>
      </c>
      <c r="AL234" s="6"/>
      <c r="AM234" s="6"/>
      <c r="AN234" s="6"/>
      <c r="AO234" s="6"/>
      <c r="AP234" s="6"/>
      <c r="AQ234" s="6"/>
      <c r="AR234" s="6"/>
      <c r="AS234" s="6"/>
      <c r="AT234" s="6"/>
      <c r="AU234" s="6"/>
      <c r="AV234" s="6"/>
      <c r="AW234" s="6"/>
      <c r="AX234" s="6"/>
      <c r="AY234" s="6"/>
      <c r="AZ234" s="6"/>
    </row>
    <row r="235" spans="1:52" ht="12.75">
      <c r="A235" s="6"/>
      <c r="B235" s="6"/>
      <c r="C235" s="6"/>
      <c r="D235" s="6"/>
      <c r="E235" s="6"/>
      <c r="F235" s="6"/>
      <c r="G235" s="6"/>
      <c r="H235" s="6"/>
      <c r="I235" s="6"/>
      <c r="J235" s="6"/>
      <c r="K235" s="6"/>
      <c r="L235" s="6"/>
      <c r="M235" s="6"/>
      <c r="N235" s="6"/>
      <c r="O235" s="6"/>
      <c r="P235" s="6"/>
      <c r="R235" s="18" t="s">
        <v>151</v>
      </c>
      <c r="S235" s="18">
        <v>12</v>
      </c>
      <c r="T235" s="18" t="str">
        <f ca="1" t="shared" si="5"/>
        <v>$A$17</v>
      </c>
      <c r="AL235" s="6"/>
      <c r="AM235" s="6"/>
      <c r="AN235" s="6"/>
      <c r="AO235" s="6"/>
      <c r="AP235" s="6"/>
      <c r="AQ235" s="6"/>
      <c r="AR235" s="6"/>
      <c r="AS235" s="6"/>
      <c r="AT235" s="6"/>
      <c r="AU235" s="6"/>
      <c r="AV235" s="6"/>
      <c r="AW235" s="6"/>
      <c r="AX235" s="6"/>
      <c r="AY235" s="6"/>
      <c r="AZ235" s="6"/>
    </row>
    <row r="236" spans="1:52" ht="12.75">
      <c r="A236" s="6"/>
      <c r="B236" s="6"/>
      <c r="C236" s="6"/>
      <c r="D236" s="6"/>
      <c r="E236" s="6"/>
      <c r="F236" s="6"/>
      <c r="G236" s="6"/>
      <c r="H236" s="6"/>
      <c r="I236" s="6"/>
      <c r="J236" s="6"/>
      <c r="K236" s="6"/>
      <c r="L236" s="6"/>
      <c r="M236" s="6"/>
      <c r="N236" s="6"/>
      <c r="O236" s="6"/>
      <c r="P236" s="6"/>
      <c r="R236" s="18" t="s">
        <v>151</v>
      </c>
      <c r="S236" s="18">
        <v>13</v>
      </c>
      <c r="T236" s="18" t="str">
        <f ca="1" t="shared" si="5"/>
        <v>$A$17</v>
      </c>
      <c r="AL236" s="6"/>
      <c r="AM236" s="6"/>
      <c r="AN236" s="6"/>
      <c r="AO236" s="6"/>
      <c r="AP236" s="6"/>
      <c r="AQ236" s="6"/>
      <c r="AR236" s="6"/>
      <c r="AS236" s="6"/>
      <c r="AT236" s="6"/>
      <c r="AU236" s="6"/>
      <c r="AV236" s="6"/>
      <c r="AW236" s="6"/>
      <c r="AX236" s="6"/>
      <c r="AY236" s="6"/>
      <c r="AZ236" s="6"/>
    </row>
    <row r="237" spans="1:52" ht="12.75">
      <c r="A237" s="6"/>
      <c r="B237" s="6"/>
      <c r="C237" s="6"/>
      <c r="D237" s="6"/>
      <c r="E237" s="6"/>
      <c r="F237" s="6"/>
      <c r="G237" s="6"/>
      <c r="H237" s="6"/>
      <c r="I237" s="6"/>
      <c r="J237" s="6"/>
      <c r="K237" s="6"/>
      <c r="L237" s="6"/>
      <c r="M237" s="6"/>
      <c r="N237" s="6"/>
      <c r="O237" s="6"/>
      <c r="P237" s="6"/>
      <c r="AL237" s="6"/>
      <c r="AM237" s="6"/>
      <c r="AN237" s="6"/>
      <c r="AO237" s="6"/>
      <c r="AP237" s="6"/>
      <c r="AQ237" s="6"/>
      <c r="AR237" s="6"/>
      <c r="AS237" s="6"/>
      <c r="AT237" s="6"/>
      <c r="AU237" s="6"/>
      <c r="AV237" s="6"/>
      <c r="AW237" s="6"/>
      <c r="AX237" s="6"/>
      <c r="AY237" s="6"/>
      <c r="AZ237" s="6"/>
    </row>
    <row r="238" spans="1:52" ht="12.75">
      <c r="A238" s="6"/>
      <c r="B238" s="6"/>
      <c r="C238" s="6"/>
      <c r="D238" s="6"/>
      <c r="E238" s="6"/>
      <c r="F238" s="6"/>
      <c r="G238" s="6"/>
      <c r="H238" s="6"/>
      <c r="I238" s="6"/>
      <c r="J238" s="6"/>
      <c r="K238" s="6"/>
      <c r="L238" s="6"/>
      <c r="M238" s="6"/>
      <c r="N238" s="6"/>
      <c r="O238" s="6"/>
      <c r="P238" s="6"/>
      <c r="R238" s="18" t="s">
        <v>182</v>
      </c>
      <c r="AL238" s="6"/>
      <c r="AM238" s="6"/>
      <c r="AN238" s="6"/>
      <c r="AO238" s="6"/>
      <c r="AP238" s="6"/>
      <c r="AQ238" s="6"/>
      <c r="AR238" s="6"/>
      <c r="AS238" s="6"/>
      <c r="AT238" s="6"/>
      <c r="AU238" s="6"/>
      <c r="AV238" s="6"/>
      <c r="AW238" s="6"/>
      <c r="AX238" s="6"/>
      <c r="AY238" s="6"/>
      <c r="AZ238" s="6"/>
    </row>
    <row r="239" spans="1:52" ht="12.75">
      <c r="A239" s="6"/>
      <c r="B239" s="6"/>
      <c r="C239" s="6"/>
      <c r="D239" s="6"/>
      <c r="E239" s="6"/>
      <c r="F239" s="6"/>
      <c r="G239" s="6"/>
      <c r="H239" s="6"/>
      <c r="I239" s="6"/>
      <c r="J239" s="6"/>
      <c r="K239" s="6"/>
      <c r="L239" s="6"/>
      <c r="M239" s="6"/>
      <c r="N239" s="6"/>
      <c r="O239" s="6"/>
      <c r="P239" s="6"/>
      <c r="R239" s="62" t="s">
        <v>152</v>
      </c>
      <c r="S239" s="18" t="s">
        <v>184</v>
      </c>
      <c r="AL239" s="6"/>
      <c r="AM239" s="6"/>
      <c r="AN239" s="6"/>
      <c r="AO239" s="6"/>
      <c r="AP239" s="6"/>
      <c r="AQ239" s="6"/>
      <c r="AR239" s="6"/>
      <c r="AS239" s="6"/>
      <c r="AT239" s="6"/>
      <c r="AU239" s="6"/>
      <c r="AV239" s="6"/>
      <c r="AW239" s="6"/>
      <c r="AX239" s="6"/>
      <c r="AY239" s="6"/>
      <c r="AZ239" s="6"/>
    </row>
    <row r="240" spans="1:52" ht="12.75">
      <c r="A240" s="6"/>
      <c r="B240" s="6"/>
      <c r="C240" s="6"/>
      <c r="D240" s="6"/>
      <c r="E240" s="6"/>
      <c r="F240" s="6"/>
      <c r="G240" s="6"/>
      <c r="H240" s="6"/>
      <c r="I240" s="6"/>
      <c r="J240" s="6"/>
      <c r="K240" s="6"/>
      <c r="L240" s="6"/>
      <c r="M240" s="6"/>
      <c r="N240" s="6"/>
      <c r="O240" s="6"/>
      <c r="P240" s="6"/>
      <c r="T240" s="62" t="s">
        <v>178</v>
      </c>
      <c r="AL240" s="6"/>
      <c r="AM240" s="6"/>
      <c r="AN240" s="6"/>
      <c r="AO240" s="6"/>
      <c r="AP240" s="6"/>
      <c r="AQ240" s="6"/>
      <c r="AR240" s="6"/>
      <c r="AS240" s="6"/>
      <c r="AT240" s="6"/>
      <c r="AU240" s="6"/>
      <c r="AV240" s="6"/>
      <c r="AW240" s="6"/>
      <c r="AX240" s="6"/>
      <c r="AY240" s="6"/>
      <c r="AZ240" s="6"/>
    </row>
    <row r="241" spans="1:52" ht="12.75">
      <c r="A241" s="6"/>
      <c r="B241" s="6"/>
      <c r="C241" s="6"/>
      <c r="D241" s="6"/>
      <c r="E241" s="6"/>
      <c r="F241" s="6"/>
      <c r="G241" s="6"/>
      <c r="H241" s="6"/>
      <c r="I241" s="6"/>
      <c r="J241" s="6"/>
      <c r="K241" s="6"/>
      <c r="L241" s="6"/>
      <c r="M241" s="6"/>
      <c r="N241" s="6"/>
      <c r="O241" s="6"/>
      <c r="P241" s="6"/>
      <c r="R241" s="133" t="s">
        <v>141</v>
      </c>
      <c r="S241" s="18">
        <v>1</v>
      </c>
      <c r="T241" s="18" t="str">
        <f aca="true" ca="1" t="shared" si="6" ref="T241:T247">CELL("address",INDIRECT(R241))</f>
        <v>$D$2</v>
      </c>
      <c r="AL241" s="6"/>
      <c r="AM241" s="6"/>
      <c r="AN241" s="6"/>
      <c r="AO241" s="6"/>
      <c r="AP241" s="6"/>
      <c r="AQ241" s="6"/>
      <c r="AR241" s="6"/>
      <c r="AS241" s="6"/>
      <c r="AT241" s="6"/>
      <c r="AU241" s="6"/>
      <c r="AV241" s="6"/>
      <c r="AW241" s="6"/>
      <c r="AX241" s="6"/>
      <c r="AY241" s="6"/>
      <c r="AZ241" s="6"/>
    </row>
    <row r="242" spans="1:52" ht="12.75">
      <c r="A242" s="6"/>
      <c r="B242" s="6"/>
      <c r="C242" s="6"/>
      <c r="D242" s="6"/>
      <c r="E242" s="6"/>
      <c r="F242" s="6"/>
      <c r="G242" s="6"/>
      <c r="H242" s="6"/>
      <c r="I242" s="6"/>
      <c r="J242" s="6"/>
      <c r="K242" s="6"/>
      <c r="L242" s="6"/>
      <c r="M242" s="6"/>
      <c r="N242" s="6"/>
      <c r="O242" s="6"/>
      <c r="P242" s="6"/>
      <c r="R242" s="133" t="s">
        <v>142</v>
      </c>
      <c r="S242" s="18">
        <v>2</v>
      </c>
      <c r="T242" s="18" t="str">
        <f ca="1" t="shared" si="6"/>
        <v>$D$3</v>
      </c>
      <c r="AL242" s="6"/>
      <c r="AM242" s="6"/>
      <c r="AN242" s="6"/>
      <c r="AO242" s="6"/>
      <c r="AP242" s="6"/>
      <c r="AQ242" s="6"/>
      <c r="AR242" s="6"/>
      <c r="AS242" s="6"/>
      <c r="AT242" s="6"/>
      <c r="AU242" s="6"/>
      <c r="AV242" s="6"/>
      <c r="AW242" s="6"/>
      <c r="AX242" s="6"/>
      <c r="AY242" s="6"/>
      <c r="AZ242" s="6"/>
    </row>
    <row r="243" spans="1:52" ht="12.75">
      <c r="A243" s="6"/>
      <c r="B243" s="6"/>
      <c r="C243" s="6"/>
      <c r="D243" s="6"/>
      <c r="E243" s="6"/>
      <c r="F243" s="6"/>
      <c r="G243" s="6"/>
      <c r="H243" s="6"/>
      <c r="I243" s="6"/>
      <c r="J243" s="6"/>
      <c r="K243" s="6"/>
      <c r="L243" s="6"/>
      <c r="M243" s="6"/>
      <c r="N243" s="6"/>
      <c r="O243" s="6"/>
      <c r="P243" s="6"/>
      <c r="R243" s="133" t="s">
        <v>175</v>
      </c>
      <c r="S243" s="18">
        <v>3</v>
      </c>
      <c r="T243" s="18" t="str">
        <f ca="1" t="shared" si="6"/>
        <v>$D$5</v>
      </c>
      <c r="AL243" s="6"/>
      <c r="AM243" s="6"/>
      <c r="AN243" s="6"/>
      <c r="AO243" s="6"/>
      <c r="AP243" s="6"/>
      <c r="AQ243" s="6"/>
      <c r="AR243" s="6"/>
      <c r="AS243" s="6"/>
      <c r="AT243" s="6"/>
      <c r="AU243" s="6"/>
      <c r="AV243" s="6"/>
      <c r="AW243" s="6"/>
      <c r="AX243" s="6"/>
      <c r="AY243" s="6"/>
      <c r="AZ243" s="6"/>
    </row>
    <row r="244" spans="1:52" ht="12.75">
      <c r="A244" s="6"/>
      <c r="B244" s="6"/>
      <c r="C244" s="6"/>
      <c r="D244" s="6"/>
      <c r="E244" s="6"/>
      <c r="F244" s="6"/>
      <c r="G244" s="6"/>
      <c r="H244" s="6"/>
      <c r="I244" s="6"/>
      <c r="J244" s="6"/>
      <c r="K244" s="6"/>
      <c r="L244" s="6"/>
      <c r="M244" s="6"/>
      <c r="N244" s="6"/>
      <c r="O244" s="6"/>
      <c r="P244" s="6"/>
      <c r="R244" s="133" t="s">
        <v>176</v>
      </c>
      <c r="S244" s="18">
        <v>4</v>
      </c>
      <c r="T244" s="18" t="str">
        <f ca="1" t="shared" si="6"/>
        <v>$D$6</v>
      </c>
      <c r="AL244" s="6"/>
      <c r="AM244" s="6"/>
      <c r="AN244" s="6"/>
      <c r="AO244" s="6"/>
      <c r="AP244" s="6"/>
      <c r="AQ244" s="6"/>
      <c r="AR244" s="6"/>
      <c r="AS244" s="6"/>
      <c r="AT244" s="6"/>
      <c r="AU244" s="6"/>
      <c r="AV244" s="6"/>
      <c r="AW244" s="6"/>
      <c r="AX244" s="6"/>
      <c r="AY244" s="6"/>
      <c r="AZ244" s="6"/>
    </row>
    <row r="245" spans="1:52" ht="12.75">
      <c r="A245" s="6"/>
      <c r="B245" s="6"/>
      <c r="C245" s="6"/>
      <c r="D245" s="6"/>
      <c r="E245" s="6"/>
      <c r="F245" s="6"/>
      <c r="G245" s="6"/>
      <c r="H245" s="6"/>
      <c r="I245" s="6"/>
      <c r="J245" s="6"/>
      <c r="K245" s="6"/>
      <c r="L245" s="6"/>
      <c r="M245" s="6"/>
      <c r="N245" s="6"/>
      <c r="O245" s="6"/>
      <c r="P245" s="6"/>
      <c r="R245" s="133" t="s">
        <v>205</v>
      </c>
      <c r="S245" s="18">
        <v>5</v>
      </c>
      <c r="T245" s="18" t="str">
        <f ca="1" t="shared" si="6"/>
        <v>$D$7</v>
      </c>
      <c r="AL245" s="6"/>
      <c r="AM245" s="6"/>
      <c r="AN245" s="6"/>
      <c r="AO245" s="6"/>
      <c r="AP245" s="6"/>
      <c r="AQ245" s="6"/>
      <c r="AR245" s="6"/>
      <c r="AS245" s="6"/>
      <c r="AT245" s="6"/>
      <c r="AU245" s="6"/>
      <c r="AV245" s="6"/>
      <c r="AW245" s="6"/>
      <c r="AX245" s="6"/>
      <c r="AY245" s="6"/>
      <c r="AZ245" s="6"/>
    </row>
    <row r="246" spans="1:52" ht="12.75">
      <c r="A246" s="6"/>
      <c r="B246" s="6"/>
      <c r="C246" s="6"/>
      <c r="D246" s="6"/>
      <c r="E246" s="6"/>
      <c r="F246" s="6"/>
      <c r="G246" s="6"/>
      <c r="H246" s="6"/>
      <c r="I246" s="6"/>
      <c r="J246" s="6"/>
      <c r="K246" s="6"/>
      <c r="L246" s="6"/>
      <c r="M246" s="6"/>
      <c r="N246" s="6"/>
      <c r="O246" s="6"/>
      <c r="P246" s="6"/>
      <c r="R246" s="133" t="s">
        <v>206</v>
      </c>
      <c r="S246" s="18">
        <v>6</v>
      </c>
      <c r="T246" s="18" t="str">
        <f ca="1" t="shared" si="6"/>
        <v>$D$8</v>
      </c>
      <c r="AL246" s="6"/>
      <c r="AM246" s="6"/>
      <c r="AN246" s="6"/>
      <c r="AO246" s="6"/>
      <c r="AP246" s="6"/>
      <c r="AQ246" s="6"/>
      <c r="AR246" s="6"/>
      <c r="AS246" s="6"/>
      <c r="AT246" s="6"/>
      <c r="AU246" s="6"/>
      <c r="AV246" s="6"/>
      <c r="AW246" s="6"/>
      <c r="AX246" s="6"/>
      <c r="AY246" s="6"/>
      <c r="AZ246" s="6"/>
    </row>
    <row r="247" spans="1:52" ht="12.75">
      <c r="A247" s="6"/>
      <c r="B247" s="6"/>
      <c r="C247" s="6"/>
      <c r="D247" s="6"/>
      <c r="E247" s="6"/>
      <c r="F247" s="6"/>
      <c r="G247" s="6"/>
      <c r="H247" s="6"/>
      <c r="I247" s="6"/>
      <c r="J247" s="6"/>
      <c r="K247" s="6"/>
      <c r="L247" s="6"/>
      <c r="M247" s="6"/>
      <c r="N247" s="6"/>
      <c r="O247" s="6"/>
      <c r="P247" s="6"/>
      <c r="R247" s="133" t="s">
        <v>207</v>
      </c>
      <c r="S247" s="18">
        <v>7</v>
      </c>
      <c r="T247" s="18" t="str">
        <f ca="1" t="shared" si="6"/>
        <v>$D$9</v>
      </c>
      <c r="AL247" s="6"/>
      <c r="AM247" s="6"/>
      <c r="AN247" s="6"/>
      <c r="AO247" s="6"/>
      <c r="AP247" s="6"/>
      <c r="AQ247" s="6"/>
      <c r="AR247" s="6"/>
      <c r="AS247" s="6"/>
      <c r="AT247" s="6"/>
      <c r="AU247" s="6"/>
      <c r="AV247" s="6"/>
      <c r="AW247" s="6"/>
      <c r="AX247" s="6"/>
      <c r="AY247" s="6"/>
      <c r="AZ247" s="6"/>
    </row>
    <row r="248" spans="1:52" ht="12.75">
      <c r="A248" s="6"/>
      <c r="B248" s="6"/>
      <c r="C248" s="6"/>
      <c r="D248" s="6"/>
      <c r="E248" s="6"/>
      <c r="F248" s="6"/>
      <c r="G248" s="6"/>
      <c r="H248" s="6"/>
      <c r="I248" s="6"/>
      <c r="J248" s="6"/>
      <c r="K248" s="6"/>
      <c r="L248" s="6"/>
      <c r="M248" s="6"/>
      <c r="N248" s="6"/>
      <c r="O248" s="6"/>
      <c r="P248" s="6"/>
      <c r="R248" s="133" t="s">
        <v>144</v>
      </c>
      <c r="S248" s="18">
        <v>8</v>
      </c>
      <c r="T248" s="18" t="str">
        <f ca="1">CELL("address",INDIRECT(R248))</f>
        <v>$G$2</v>
      </c>
      <c r="AL248" s="6"/>
      <c r="AM248" s="6"/>
      <c r="AN248" s="6"/>
      <c r="AO248" s="6"/>
      <c r="AP248" s="6"/>
      <c r="AQ248" s="6"/>
      <c r="AR248" s="6"/>
      <c r="AS248" s="6"/>
      <c r="AT248" s="6"/>
      <c r="AU248" s="6"/>
      <c r="AV248" s="6"/>
      <c r="AW248" s="6"/>
      <c r="AX248" s="6"/>
      <c r="AY248" s="6"/>
      <c r="AZ248" s="6"/>
    </row>
    <row r="249" spans="1:52" ht="12.75">
      <c r="A249" s="6"/>
      <c r="B249" s="6"/>
      <c r="C249" s="6"/>
      <c r="D249" s="6"/>
      <c r="E249" s="6"/>
      <c r="F249" s="6"/>
      <c r="G249" s="6"/>
      <c r="H249" s="6"/>
      <c r="I249" s="6"/>
      <c r="J249" s="6"/>
      <c r="K249" s="6"/>
      <c r="L249" s="6"/>
      <c r="M249" s="6"/>
      <c r="N249" s="6"/>
      <c r="O249" s="6"/>
      <c r="P249" s="6"/>
      <c r="R249" s="18" t="s">
        <v>151</v>
      </c>
      <c r="S249" s="18">
        <v>9</v>
      </c>
      <c r="T249" s="18" t="str">
        <f ca="1">CELL("address",INDIRECT(R249))</f>
        <v>$A$17</v>
      </c>
      <c r="AL249" s="6"/>
      <c r="AM249" s="6"/>
      <c r="AN249" s="6"/>
      <c r="AO249" s="6"/>
      <c r="AP249" s="6"/>
      <c r="AQ249" s="6"/>
      <c r="AR249" s="6"/>
      <c r="AS249" s="6"/>
      <c r="AT249" s="6"/>
      <c r="AU249" s="6"/>
      <c r="AV249" s="6"/>
      <c r="AW249" s="6"/>
      <c r="AX249" s="6"/>
      <c r="AY249" s="6"/>
      <c r="AZ249" s="6"/>
    </row>
    <row r="250" spans="1:52" ht="12.75">
      <c r="A250" s="6"/>
      <c r="B250" s="6"/>
      <c r="C250" s="6"/>
      <c r="D250" s="6"/>
      <c r="E250" s="6"/>
      <c r="F250" s="6"/>
      <c r="G250" s="6"/>
      <c r="H250" s="6"/>
      <c r="I250" s="6"/>
      <c r="J250" s="6"/>
      <c r="K250" s="6"/>
      <c r="L250" s="6"/>
      <c r="M250" s="6"/>
      <c r="N250" s="6"/>
      <c r="O250" s="6"/>
      <c r="P250" s="6"/>
      <c r="AL250" s="6"/>
      <c r="AM250" s="6"/>
      <c r="AN250" s="6"/>
      <c r="AO250" s="6"/>
      <c r="AP250" s="6"/>
      <c r="AQ250" s="6"/>
      <c r="AR250" s="6"/>
      <c r="AS250" s="6"/>
      <c r="AT250" s="6"/>
      <c r="AU250" s="6"/>
      <c r="AV250" s="6"/>
      <c r="AW250" s="6"/>
      <c r="AX250" s="6"/>
      <c r="AY250" s="6"/>
      <c r="AZ250" s="6"/>
    </row>
    <row r="251" spans="1:52" ht="12.75">
      <c r="A251" s="6"/>
      <c r="B251" s="6"/>
      <c r="C251" s="6"/>
      <c r="D251" s="6"/>
      <c r="E251" s="6"/>
      <c r="F251" s="6"/>
      <c r="G251" s="6"/>
      <c r="H251" s="6"/>
      <c r="I251" s="6"/>
      <c r="J251" s="6"/>
      <c r="K251" s="6"/>
      <c r="L251" s="6"/>
      <c r="M251" s="6"/>
      <c r="N251" s="6"/>
      <c r="O251" s="6"/>
      <c r="P251" s="6"/>
      <c r="R251" s="18" t="s">
        <v>153</v>
      </c>
      <c r="AL251" s="6"/>
      <c r="AM251" s="6"/>
      <c r="AN251" s="6"/>
      <c r="AO251" s="6"/>
      <c r="AP251" s="6"/>
      <c r="AQ251" s="6"/>
      <c r="AR251" s="6"/>
      <c r="AS251" s="6"/>
      <c r="AT251" s="6"/>
      <c r="AU251" s="6"/>
      <c r="AV251" s="6"/>
      <c r="AW251" s="6"/>
      <c r="AX251" s="6"/>
      <c r="AY251" s="6"/>
      <c r="AZ251" s="6"/>
    </row>
    <row r="252" spans="1:52" ht="12.75">
      <c r="A252" s="6"/>
      <c r="B252" s="6"/>
      <c r="C252" s="6"/>
      <c r="D252" s="6"/>
      <c r="E252" s="6"/>
      <c r="F252" s="6"/>
      <c r="G252" s="6"/>
      <c r="H252" s="6"/>
      <c r="I252" s="6"/>
      <c r="J252" s="6"/>
      <c r="K252" s="6"/>
      <c r="L252" s="6"/>
      <c r="M252" s="6"/>
      <c r="N252" s="6"/>
      <c r="O252" s="6"/>
      <c r="P252" s="6"/>
      <c r="R252" s="18" t="s">
        <v>255</v>
      </c>
      <c r="S252" s="118" t="s">
        <v>185</v>
      </c>
      <c r="AL252" s="6"/>
      <c r="AM252" s="6"/>
      <c r="AN252" s="6"/>
      <c r="AO252" s="6"/>
      <c r="AP252" s="6"/>
      <c r="AQ252" s="6"/>
      <c r="AR252" s="6"/>
      <c r="AS252" s="6"/>
      <c r="AT252" s="6"/>
      <c r="AU252" s="6"/>
      <c r="AV252" s="6"/>
      <c r="AW252" s="6"/>
      <c r="AX252" s="6"/>
      <c r="AY252" s="6"/>
      <c r="AZ252" s="6"/>
    </row>
    <row r="253" spans="1:52" ht="12.75">
      <c r="A253" s="6"/>
      <c r="B253" s="6"/>
      <c r="C253" s="6"/>
      <c r="D253" s="6"/>
      <c r="E253" s="6"/>
      <c r="F253" s="6"/>
      <c r="G253" s="6"/>
      <c r="H253" s="6"/>
      <c r="I253" s="6"/>
      <c r="J253" s="6"/>
      <c r="K253" s="6"/>
      <c r="L253" s="6"/>
      <c r="M253" s="6"/>
      <c r="N253" s="6"/>
      <c r="O253" s="6"/>
      <c r="P253" s="6"/>
      <c r="R253" s="18" t="s">
        <v>154</v>
      </c>
      <c r="AL253" s="6"/>
      <c r="AM253" s="6"/>
      <c r="AN253" s="6"/>
      <c r="AO253" s="6"/>
      <c r="AP253" s="6"/>
      <c r="AQ253" s="6"/>
      <c r="AR253" s="6"/>
      <c r="AS253" s="6"/>
      <c r="AT253" s="6"/>
      <c r="AU253" s="6"/>
      <c r="AV253" s="6"/>
      <c r="AW253" s="6"/>
      <c r="AX253" s="6"/>
      <c r="AY253" s="6"/>
      <c r="AZ253" s="6"/>
    </row>
    <row r="254" spans="1:52" ht="12.75">
      <c r="A254" s="6"/>
      <c r="B254" s="6"/>
      <c r="C254" s="6"/>
      <c r="D254" s="6"/>
      <c r="E254" s="6"/>
      <c r="F254" s="6"/>
      <c r="G254" s="6"/>
      <c r="H254" s="6"/>
      <c r="I254" s="6"/>
      <c r="J254" s="6"/>
      <c r="K254" s="6"/>
      <c r="L254" s="6"/>
      <c r="M254" s="6"/>
      <c r="N254" s="6"/>
      <c r="O254" s="6"/>
      <c r="P254" s="6"/>
      <c r="R254" s="18" t="e">
        <f ca="1">MATCH(HoldCurrentCell,INDIRECT(EditableCellAddrRangeName),0)</f>
        <v>#N/A</v>
      </c>
      <c r="S254" s="62"/>
      <c r="AL254" s="6"/>
      <c r="AM254" s="6"/>
      <c r="AN254" s="6"/>
      <c r="AO254" s="6"/>
      <c r="AP254" s="6"/>
      <c r="AQ254" s="6"/>
      <c r="AR254" s="6"/>
      <c r="AS254" s="6"/>
      <c r="AT254" s="6"/>
      <c r="AU254" s="6"/>
      <c r="AV254" s="6"/>
      <c r="AW254" s="6"/>
      <c r="AX254" s="6"/>
      <c r="AY254" s="6"/>
      <c r="AZ254" s="6"/>
    </row>
    <row r="255" spans="1:52" ht="12.75">
      <c r="A255" s="6"/>
      <c r="B255" s="6"/>
      <c r="C255" s="6"/>
      <c r="D255" s="6"/>
      <c r="E255" s="6"/>
      <c r="F255" s="6"/>
      <c r="G255" s="6"/>
      <c r="H255" s="6"/>
      <c r="I255" s="6"/>
      <c r="J255" s="6"/>
      <c r="K255" s="6"/>
      <c r="L255" s="6"/>
      <c r="M255" s="6"/>
      <c r="N255" s="6"/>
      <c r="O255" s="6"/>
      <c r="P255" s="6"/>
      <c r="R255" s="18" t="s">
        <v>232</v>
      </c>
      <c r="S255" s="62"/>
      <c r="AL255" s="6"/>
      <c r="AM255" s="6"/>
      <c r="AN255" s="6"/>
      <c r="AO255" s="6"/>
      <c r="AP255" s="6"/>
      <c r="AQ255" s="6"/>
      <c r="AR255" s="6"/>
      <c r="AS255" s="6"/>
      <c r="AT255" s="6"/>
      <c r="AU255" s="6"/>
      <c r="AV255" s="6"/>
      <c r="AW255" s="6"/>
      <c r="AX255" s="6"/>
      <c r="AY255" s="6"/>
      <c r="AZ255" s="6"/>
    </row>
    <row r="256" spans="1:52" ht="12.75">
      <c r="A256" s="6"/>
      <c r="B256" s="6"/>
      <c r="C256" s="6"/>
      <c r="D256" s="6"/>
      <c r="E256" s="6"/>
      <c r="F256" s="6"/>
      <c r="G256" s="6"/>
      <c r="H256" s="6"/>
      <c r="I256" s="6"/>
      <c r="J256" s="6"/>
      <c r="K256" s="6"/>
      <c r="L256" s="6"/>
      <c r="M256" s="6"/>
      <c r="N256" s="6"/>
      <c r="O256" s="6"/>
      <c r="P256" s="6"/>
      <c r="R256" s="159"/>
      <c r="S256" s="62"/>
      <c r="AL256" s="6"/>
      <c r="AM256" s="6"/>
      <c r="AN256" s="6"/>
      <c r="AO256" s="6"/>
      <c r="AP256" s="6"/>
      <c r="AQ256" s="6"/>
      <c r="AR256" s="6"/>
      <c r="AS256" s="6"/>
      <c r="AT256" s="6"/>
      <c r="AU256" s="6"/>
      <c r="AV256" s="6"/>
      <c r="AW256" s="6"/>
      <c r="AX256" s="6"/>
      <c r="AY256" s="6"/>
      <c r="AZ256" s="6"/>
    </row>
    <row r="257" spans="1:52" ht="12.75">
      <c r="A257" s="6"/>
      <c r="B257" s="6"/>
      <c r="C257" s="6"/>
      <c r="D257" s="6"/>
      <c r="E257" s="6"/>
      <c r="F257" s="6"/>
      <c r="G257" s="6"/>
      <c r="H257" s="6"/>
      <c r="I257" s="6"/>
      <c r="J257" s="6"/>
      <c r="K257" s="6"/>
      <c r="L257" s="6"/>
      <c r="M257" s="6"/>
      <c r="N257" s="6"/>
      <c r="O257" s="6"/>
      <c r="P257" s="6"/>
      <c r="R257" s="18" t="s">
        <v>155</v>
      </c>
      <c r="AL257" s="6"/>
      <c r="AM257" s="6"/>
      <c r="AN257" s="6"/>
      <c r="AO257" s="6"/>
      <c r="AP257" s="6"/>
      <c r="AQ257" s="6"/>
      <c r="AR257" s="6"/>
      <c r="AS257" s="6"/>
      <c r="AT257" s="6"/>
      <c r="AU257" s="6"/>
      <c r="AV257" s="6"/>
      <c r="AW257" s="6"/>
      <c r="AX257" s="6"/>
      <c r="AY257" s="6"/>
      <c r="AZ257" s="6"/>
    </row>
    <row r="258" spans="1:52" ht="12.75">
      <c r="A258" s="6"/>
      <c r="B258" s="6"/>
      <c r="C258" s="6"/>
      <c r="D258" s="6"/>
      <c r="E258" s="6"/>
      <c r="F258" s="6"/>
      <c r="G258" s="6"/>
      <c r="H258" s="6"/>
      <c r="I258" s="6"/>
      <c r="J258" s="6"/>
      <c r="K258" s="6"/>
      <c r="L258" s="6"/>
      <c r="M258" s="6"/>
      <c r="N258" s="6"/>
      <c r="O258" s="6"/>
      <c r="P258" s="6"/>
      <c r="R258" s="18" t="e">
        <f ca="1">INDEX(INDIRECT(EditableCellAddrRangeName),R254+1,1)</f>
        <v>#N/A</v>
      </c>
      <c r="AL258" s="6"/>
      <c r="AM258" s="6"/>
      <c r="AN258" s="6"/>
      <c r="AO258" s="6"/>
      <c r="AP258" s="6"/>
      <c r="AQ258" s="6"/>
      <c r="AR258" s="6"/>
      <c r="AS258" s="6"/>
      <c r="AT258" s="6"/>
      <c r="AU258" s="6"/>
      <c r="AV258" s="6"/>
      <c r="AW258" s="6"/>
      <c r="AX258" s="6"/>
      <c r="AY258" s="6"/>
      <c r="AZ258" s="6"/>
    </row>
    <row r="259" spans="1:52" ht="12.75">
      <c r="A259" s="6"/>
      <c r="B259" s="6"/>
      <c r="C259" s="6"/>
      <c r="D259" s="6"/>
      <c r="E259" s="6"/>
      <c r="F259" s="6"/>
      <c r="G259" s="6"/>
      <c r="H259" s="6"/>
      <c r="I259" s="6"/>
      <c r="J259" s="6"/>
      <c r="K259" s="6"/>
      <c r="L259" s="6"/>
      <c r="M259" s="6"/>
      <c r="N259" s="6"/>
      <c r="O259" s="6"/>
      <c r="P259" s="6"/>
      <c r="R259" s="18" t="s">
        <v>156</v>
      </c>
      <c r="AL259" s="6"/>
      <c r="AM259" s="6"/>
      <c r="AN259" s="6"/>
      <c r="AO259" s="6"/>
      <c r="AP259" s="6"/>
      <c r="AQ259" s="6"/>
      <c r="AR259" s="6"/>
      <c r="AS259" s="6"/>
      <c r="AT259" s="6"/>
      <c r="AU259" s="6"/>
      <c r="AV259" s="6"/>
      <c r="AW259" s="6"/>
      <c r="AX259" s="6"/>
      <c r="AY259" s="6"/>
      <c r="AZ259" s="6"/>
    </row>
    <row r="260" spans="1:52" ht="12.75">
      <c r="A260" s="6"/>
      <c r="B260" s="6"/>
      <c r="C260" s="6"/>
      <c r="D260" s="6"/>
      <c r="E260" s="6"/>
      <c r="F260" s="6"/>
      <c r="G260" s="6"/>
      <c r="H260" s="6"/>
      <c r="I260" s="6"/>
      <c r="J260" s="6"/>
      <c r="K260" s="6"/>
      <c r="L260" s="6"/>
      <c r="M260" s="6"/>
      <c r="N260" s="6"/>
      <c r="O260" s="6"/>
      <c r="P260" s="6"/>
      <c r="R260" s="18" t="e">
        <f ca="1">INDEX(INDIRECT(EditableCellAddrRangeName),R254-1,1)</f>
        <v>#N/A</v>
      </c>
      <c r="AL260" s="6"/>
      <c r="AM260" s="6"/>
      <c r="AN260" s="6"/>
      <c r="AO260" s="6"/>
      <c r="AP260" s="6"/>
      <c r="AQ260" s="6"/>
      <c r="AR260" s="6"/>
      <c r="AS260" s="6"/>
      <c r="AT260" s="6"/>
      <c r="AU260" s="6"/>
      <c r="AV260" s="6"/>
      <c r="AW260" s="6"/>
      <c r="AX260" s="6"/>
      <c r="AY260" s="6"/>
      <c r="AZ260" s="6"/>
    </row>
    <row r="261" spans="1:52" ht="12.75">
      <c r="A261" s="6"/>
      <c r="B261" s="6"/>
      <c r="C261" s="6"/>
      <c r="D261" s="6"/>
      <c r="E261" s="6"/>
      <c r="F261" s="6"/>
      <c r="G261" s="6"/>
      <c r="H261" s="6"/>
      <c r="I261" s="6"/>
      <c r="J261" s="6"/>
      <c r="K261" s="6"/>
      <c r="L261" s="6"/>
      <c r="M261" s="6"/>
      <c r="N261" s="6"/>
      <c r="O261" s="6"/>
      <c r="P261" s="6"/>
      <c r="AL261" s="6"/>
      <c r="AM261" s="6"/>
      <c r="AN261" s="6"/>
      <c r="AO261" s="6"/>
      <c r="AP261" s="6"/>
      <c r="AQ261" s="6"/>
      <c r="AR261" s="6"/>
      <c r="AS261" s="6"/>
      <c r="AT261" s="6"/>
      <c r="AU261" s="6"/>
      <c r="AV261" s="6"/>
      <c r="AW261" s="6"/>
      <c r="AX261" s="6"/>
      <c r="AY261" s="6"/>
      <c r="AZ261" s="6"/>
    </row>
    <row r="262" spans="1:52" ht="12.75">
      <c r="A262" s="6"/>
      <c r="B262" s="6"/>
      <c r="C262" s="6"/>
      <c r="D262" s="6"/>
      <c r="E262" s="6"/>
      <c r="F262" s="6"/>
      <c r="G262" s="6"/>
      <c r="H262" s="6"/>
      <c r="I262" s="6"/>
      <c r="J262" s="6"/>
      <c r="K262" s="6"/>
      <c r="L262" s="6"/>
      <c r="M262" s="6"/>
      <c r="N262" s="6"/>
      <c r="O262" s="6"/>
      <c r="P262" s="6"/>
      <c r="R262" s="18" t="s">
        <v>179</v>
      </c>
      <c r="AL262" s="6"/>
      <c r="AM262" s="6"/>
      <c r="AN262" s="6"/>
      <c r="AO262" s="6"/>
      <c r="AP262" s="6"/>
      <c r="AQ262" s="6"/>
      <c r="AR262" s="6"/>
      <c r="AS262" s="6"/>
      <c r="AT262" s="6"/>
      <c r="AU262" s="6"/>
      <c r="AV262" s="6"/>
      <c r="AW262" s="6"/>
      <c r="AX262" s="6"/>
      <c r="AY262" s="6"/>
      <c r="AZ262" s="6"/>
    </row>
    <row r="263" spans="1:52" ht="12.75">
      <c r="A263" s="6"/>
      <c r="B263" s="6"/>
      <c r="C263" s="6"/>
      <c r="D263" s="6"/>
      <c r="E263" s="6"/>
      <c r="F263" s="6"/>
      <c r="G263" s="6"/>
      <c r="H263" s="6"/>
      <c r="I263" s="6"/>
      <c r="J263" s="6"/>
      <c r="K263" s="6"/>
      <c r="L263" s="6"/>
      <c r="M263" s="6"/>
      <c r="N263" s="6"/>
      <c r="O263" s="6"/>
      <c r="P263" s="6"/>
      <c r="R263" s="18" t="str">
        <f>IF(ThisFileShipPackType="Pack","EditableCellAddrPkg",IF(ThisFileShipPackType="Ship","EditableCellAddrShip","?"))</f>
        <v>EditableCellAddrPkg</v>
      </c>
      <c r="AL263" s="6"/>
      <c r="AM263" s="6"/>
      <c r="AN263" s="6"/>
      <c r="AO263" s="6"/>
      <c r="AP263" s="6"/>
      <c r="AQ263" s="6"/>
      <c r="AR263" s="6"/>
      <c r="AS263" s="6"/>
      <c r="AT263" s="6"/>
      <c r="AU263" s="6"/>
      <c r="AV263" s="6"/>
      <c r="AW263" s="6"/>
      <c r="AX263" s="6"/>
      <c r="AY263" s="6"/>
      <c r="AZ263" s="6"/>
    </row>
    <row r="264" spans="1:52" ht="12.75">
      <c r="A264" s="6"/>
      <c r="B264" s="6"/>
      <c r="C264" s="6"/>
      <c r="D264" s="6"/>
      <c r="E264" s="6"/>
      <c r="F264" s="6"/>
      <c r="G264" s="6"/>
      <c r="H264" s="6"/>
      <c r="I264" s="6"/>
      <c r="J264" s="6"/>
      <c r="K264" s="6"/>
      <c r="L264" s="6"/>
      <c r="M264" s="6"/>
      <c r="N264" s="6"/>
      <c r="O264" s="6"/>
      <c r="P264" s="6"/>
      <c r="AL264" s="6"/>
      <c r="AM264" s="6"/>
      <c r="AN264" s="6"/>
      <c r="AO264" s="6"/>
      <c r="AP264" s="6"/>
      <c r="AQ264" s="6"/>
      <c r="AR264" s="6"/>
      <c r="AS264" s="6"/>
      <c r="AT264" s="6"/>
      <c r="AU264" s="6"/>
      <c r="AV264" s="6"/>
      <c r="AW264" s="6"/>
      <c r="AX264" s="6"/>
      <c r="AY264" s="6"/>
      <c r="AZ264" s="6"/>
    </row>
    <row r="265" spans="1:52" ht="12.75">
      <c r="A265" s="6"/>
      <c r="B265" s="6"/>
      <c r="C265" s="6"/>
      <c r="D265" s="6"/>
      <c r="E265" s="6"/>
      <c r="F265" s="6"/>
      <c r="G265" s="6"/>
      <c r="H265" s="6"/>
      <c r="I265" s="6"/>
      <c r="J265" s="6"/>
      <c r="K265" s="6"/>
      <c r="L265" s="6"/>
      <c r="M265" s="6"/>
      <c r="N265" s="6"/>
      <c r="O265" s="6"/>
      <c r="P265" s="6"/>
      <c r="R265" s="18" t="s">
        <v>157</v>
      </c>
      <c r="AL265" s="6"/>
      <c r="AM265" s="6"/>
      <c r="AN265" s="6"/>
      <c r="AO265" s="6"/>
      <c r="AP265" s="6"/>
      <c r="AQ265" s="6"/>
      <c r="AR265" s="6"/>
      <c r="AS265" s="6"/>
      <c r="AT265" s="6"/>
      <c r="AU265" s="6"/>
      <c r="AV265" s="6"/>
      <c r="AW265" s="6"/>
      <c r="AX265" s="6"/>
      <c r="AY265" s="6"/>
      <c r="AZ265" s="6"/>
    </row>
    <row r="266" spans="1:52" ht="12.75">
      <c r="A266" s="6"/>
      <c r="B266" s="6"/>
      <c r="C266" s="6"/>
      <c r="D266" s="6"/>
      <c r="E266" s="6"/>
      <c r="F266" s="6"/>
      <c r="G266" s="6"/>
      <c r="H266" s="6"/>
      <c r="I266" s="6"/>
      <c r="J266" s="6"/>
      <c r="K266" s="6"/>
      <c r="L266" s="6"/>
      <c r="M266" s="6"/>
      <c r="N266" s="6"/>
      <c r="O266" s="6"/>
      <c r="P266" s="6"/>
      <c r="R266" s="21"/>
      <c r="AL266" s="6"/>
      <c r="AM266" s="6"/>
      <c r="AN266" s="6"/>
      <c r="AO266" s="6"/>
      <c r="AP266" s="6"/>
      <c r="AQ266" s="6"/>
      <c r="AR266" s="6"/>
      <c r="AS266" s="6"/>
      <c r="AT266" s="6"/>
      <c r="AU266" s="6"/>
      <c r="AV266" s="6"/>
      <c r="AW266" s="6"/>
      <c r="AX266" s="6"/>
      <c r="AY266" s="6"/>
      <c r="AZ266" s="6"/>
    </row>
    <row r="267" spans="1:52" ht="12.75">
      <c r="A267" s="6"/>
      <c r="B267" s="6"/>
      <c r="C267" s="6"/>
      <c r="D267" s="6"/>
      <c r="E267" s="6"/>
      <c r="F267" s="6"/>
      <c r="G267" s="6"/>
      <c r="H267" s="6"/>
      <c r="I267" s="6"/>
      <c r="J267" s="6"/>
      <c r="K267" s="6"/>
      <c r="L267" s="6"/>
      <c r="M267" s="6"/>
      <c r="N267" s="6"/>
      <c r="O267" s="6"/>
      <c r="P267" s="6"/>
      <c r="AL267" s="6"/>
      <c r="AM267" s="6"/>
      <c r="AN267" s="6"/>
      <c r="AO267" s="6"/>
      <c r="AP267" s="6"/>
      <c r="AQ267" s="6"/>
      <c r="AR267" s="6"/>
      <c r="AS267" s="6"/>
      <c r="AT267" s="6"/>
      <c r="AU267" s="6"/>
      <c r="AV267" s="6"/>
      <c r="AW267" s="6"/>
      <c r="AX267" s="6"/>
      <c r="AY267" s="6"/>
      <c r="AZ267" s="6"/>
    </row>
    <row r="268" spans="1:52" ht="12.75">
      <c r="A268" s="6"/>
      <c r="B268" s="6"/>
      <c r="C268" s="6"/>
      <c r="D268" s="6"/>
      <c r="E268" s="6"/>
      <c r="F268" s="6"/>
      <c r="G268" s="6"/>
      <c r="H268" s="6"/>
      <c r="I268" s="6"/>
      <c r="J268" s="6"/>
      <c r="K268" s="6"/>
      <c r="L268" s="6"/>
      <c r="M268" s="6"/>
      <c r="N268" s="6"/>
      <c r="O268" s="6"/>
      <c r="P268" s="6"/>
      <c r="AL268" s="6"/>
      <c r="AM268" s="6"/>
      <c r="AN268" s="6"/>
      <c r="AO268" s="6"/>
      <c r="AP268" s="6"/>
      <c r="AQ268" s="6"/>
      <c r="AR268" s="6"/>
      <c r="AS268" s="6"/>
      <c r="AT268" s="6"/>
      <c r="AU268" s="6"/>
      <c r="AV268" s="6"/>
      <c r="AW268" s="6"/>
      <c r="AX268" s="6"/>
      <c r="AY268" s="6"/>
      <c r="AZ268" s="6"/>
    </row>
    <row r="269" spans="1:52" ht="12.75">
      <c r="A269" s="6"/>
      <c r="B269" s="6"/>
      <c r="C269" s="6"/>
      <c r="D269" s="6"/>
      <c r="E269" s="6"/>
      <c r="F269" s="6"/>
      <c r="G269" s="6"/>
      <c r="H269" s="6"/>
      <c r="I269" s="6"/>
      <c r="J269" s="6"/>
      <c r="K269" s="6"/>
      <c r="L269" s="6"/>
      <c r="M269" s="6"/>
      <c r="N269" s="6"/>
      <c r="O269" s="6"/>
      <c r="P269" s="40" t="s">
        <v>225</v>
      </c>
      <c r="AL269" s="6"/>
      <c r="AM269" s="6"/>
      <c r="AN269" s="6"/>
      <c r="AO269" s="6"/>
      <c r="AP269" s="6"/>
      <c r="AQ269" s="6"/>
      <c r="AR269" s="6"/>
      <c r="AS269" s="6"/>
      <c r="AT269" s="6"/>
      <c r="AU269" s="6"/>
      <c r="AV269" s="6"/>
      <c r="AW269" s="6"/>
      <c r="AX269" s="6"/>
      <c r="AY269" s="6"/>
      <c r="AZ269" s="6"/>
    </row>
    <row r="270" spans="1:52" ht="15">
      <c r="A270" s="160" t="s">
        <v>224</v>
      </c>
      <c r="B270" s="160" t="s">
        <v>224</v>
      </c>
      <c r="C270" s="160" t="s">
        <v>224</v>
      </c>
      <c r="D270" s="160" t="s">
        <v>224</v>
      </c>
      <c r="E270" s="160" t="s">
        <v>224</v>
      </c>
      <c r="F270" s="160" t="s">
        <v>224</v>
      </c>
      <c r="G270" s="160" t="s">
        <v>224</v>
      </c>
      <c r="H270" s="160" t="s">
        <v>224</v>
      </c>
      <c r="I270" s="160" t="s">
        <v>224</v>
      </c>
      <c r="J270" s="160" t="s">
        <v>224</v>
      </c>
      <c r="K270" s="160" t="s">
        <v>224</v>
      </c>
      <c r="L270" s="160" t="s">
        <v>224</v>
      </c>
      <c r="M270" s="160" t="s">
        <v>224</v>
      </c>
      <c r="N270" s="160" t="s">
        <v>224</v>
      </c>
      <c r="O270" s="160" t="s">
        <v>224</v>
      </c>
      <c r="P270" s="161" t="s">
        <v>224</v>
      </c>
      <c r="Q270" s="162"/>
      <c r="R270" s="162" t="s">
        <v>224</v>
      </c>
      <c r="S270" s="155" t="s">
        <v>226</v>
      </c>
      <c r="AL270" s="6"/>
      <c r="AM270" s="6"/>
      <c r="AN270" s="6"/>
      <c r="AO270" s="6"/>
      <c r="AP270" s="6"/>
      <c r="AQ270" s="6"/>
      <c r="AR270" s="6"/>
      <c r="AS270" s="6"/>
      <c r="AT270" s="6"/>
      <c r="AU270" s="6"/>
      <c r="AV270" s="6"/>
      <c r="AW270" s="6"/>
      <c r="AX270" s="6"/>
      <c r="AY270" s="6"/>
      <c r="AZ270" s="6"/>
    </row>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spans="52:61" ht="12.75">
      <c r="AZ1034" s="6"/>
      <c r="BI1034" s="6"/>
    </row>
    <row r="1035" spans="1:16" ht="13.5" hidden="1" thickBot="1">
      <c r="A1035" s="163" t="s">
        <v>238</v>
      </c>
      <c r="I1035" s="163" t="s">
        <v>172</v>
      </c>
      <c r="P1035" s="164" t="s">
        <v>186</v>
      </c>
    </row>
    <row r="1036" spans="1:16" ht="16.5" customHeight="1" hidden="1" thickBot="1" thickTop="1">
      <c r="A1036" s="6"/>
      <c r="B1036" s="6" t="s">
        <v>222</v>
      </c>
      <c r="C1036" s="7"/>
      <c r="D1036" s="7"/>
      <c r="E1036" s="7"/>
      <c r="F1036" s="7"/>
      <c r="G1036" s="7"/>
      <c r="H1036" s="8"/>
      <c r="I1036" s="9" t="s">
        <v>14</v>
      </c>
      <c r="J1036" s="10"/>
      <c r="K1036" s="10"/>
      <c r="L1036" s="10"/>
      <c r="M1036" s="11"/>
      <c r="P1036" s="165" t="s">
        <v>194</v>
      </c>
    </row>
    <row r="1037" spans="1:16" ht="16.5" customHeight="1" hidden="1">
      <c r="A1037" s="7"/>
      <c r="B1037" s="19"/>
      <c r="C1037" s="20" t="s">
        <v>12</v>
      </c>
      <c r="D1037" s="21"/>
      <c r="E1037" s="22"/>
      <c r="F1037" s="23" t="s">
        <v>89</v>
      </c>
      <c r="G1037" s="21"/>
      <c r="H1037" s="7"/>
      <c r="I1037" s="41"/>
      <c r="J1037" s="25"/>
      <c r="K1037" s="25"/>
      <c r="L1037" s="25"/>
      <c r="M1037" s="26"/>
      <c r="P1037" s="165"/>
    </row>
    <row r="1038" spans="1:16" ht="16.5" customHeight="1" hidden="1" thickBot="1">
      <c r="A1038" s="6"/>
      <c r="B1038" s="29"/>
      <c r="C1038" s="30" t="s">
        <v>27</v>
      </c>
      <c r="D1038" s="21"/>
      <c r="E1038" s="31"/>
      <c r="F1038" s="32" t="s">
        <v>88</v>
      </c>
      <c r="G1038" s="33"/>
      <c r="H1038" s="7"/>
      <c r="I1038" s="41"/>
      <c r="J1038" s="25"/>
      <c r="K1038" s="25"/>
      <c r="L1038" s="25"/>
      <c r="M1038" s="26"/>
      <c r="P1038" s="165" t="s">
        <v>62</v>
      </c>
    </row>
    <row r="1039" spans="1:16" ht="16.5" customHeight="1" hidden="1" thickBot="1">
      <c r="A1039" s="36"/>
      <c r="B1039" s="37"/>
      <c r="C1039" s="38" t="s">
        <v>13</v>
      </c>
      <c r="D1039" s="21"/>
      <c r="E1039" s="22"/>
      <c r="F1039" s="39"/>
      <c r="G1039" s="40"/>
      <c r="H1039" s="7"/>
      <c r="I1039" s="41"/>
      <c r="J1039" s="25"/>
      <c r="K1039" s="25"/>
      <c r="L1039" s="25"/>
      <c r="M1039" s="26"/>
      <c r="P1039" s="165" t="s">
        <v>187</v>
      </c>
    </row>
    <row r="1040" spans="1:16" ht="16.5" customHeight="1" hidden="1" thickBot="1">
      <c r="A1040" s="42"/>
      <c r="B1040" s="7"/>
      <c r="C1040" s="6"/>
      <c r="D1040" s="43"/>
      <c r="E1040" s="6"/>
      <c r="F1040" s="6"/>
      <c r="G1040" s="6"/>
      <c r="H1040" s="6"/>
      <c r="I1040" s="41"/>
      <c r="J1040" s="25"/>
      <c r="K1040" s="25"/>
      <c r="L1040" s="25"/>
      <c r="M1040" s="26"/>
      <c r="P1040" s="165" t="s">
        <v>188</v>
      </c>
    </row>
    <row r="1041" spans="1:16" ht="16.5" customHeight="1" hidden="1">
      <c r="A1041" s="197" t="s">
        <v>97</v>
      </c>
      <c r="B1041" s="44"/>
      <c r="C1041" s="45"/>
      <c r="D1041" s="46" t="str">
        <f>"Package Dimensions in "&amp;IF(A1043="M","CM / IN",IF(A1043="U","IN / CM","?"))</f>
        <v>Package Dimensions in ?</v>
      </c>
      <c r="E1041" s="47"/>
      <c r="F1041" s="48" t="s">
        <v>87</v>
      </c>
      <c r="G1041" s="49" t="str">
        <f>"            Weight In "&amp;IF(A1043="M","KG / LB",IF(A1043="U","LB / KG","?"))</f>
        <v>            Weight In ?</v>
      </c>
      <c r="H1041" s="50"/>
      <c r="I1041" s="41"/>
      <c r="J1041" s="25"/>
      <c r="K1041" s="25"/>
      <c r="L1041" s="25"/>
      <c r="M1041" s="26"/>
      <c r="P1041" s="165" t="s">
        <v>189</v>
      </c>
    </row>
    <row r="1042" spans="1:16" ht="18.75" customHeight="1" hidden="1" thickBot="1">
      <c r="A1042" s="198"/>
      <c r="B1042" s="51"/>
      <c r="C1042" s="52" t="s">
        <v>19</v>
      </c>
      <c r="D1042" s="53" t="s">
        <v>20</v>
      </c>
      <c r="E1042" s="54" t="s">
        <v>21</v>
      </c>
      <c r="F1042" s="55" t="str">
        <f>IF(A1043="M","Meters / Feet",IF(A1043="U","Feet / Meters","?"))</f>
        <v>?</v>
      </c>
      <c r="G1042" s="52" t="s">
        <v>98</v>
      </c>
      <c r="H1042" s="56" t="s">
        <v>99</v>
      </c>
      <c r="I1042" s="41"/>
      <c r="J1042" s="25"/>
      <c r="K1042" s="25"/>
      <c r="L1042" s="25"/>
      <c r="M1042" s="26"/>
      <c r="P1042" s="165" t="s">
        <v>190</v>
      </c>
    </row>
    <row r="1043" spans="1:16" ht="16.5" customHeight="1" hidden="1">
      <c r="A1043" s="21"/>
      <c r="B1043" s="57" t="str">
        <f>IF(A1043="M","Metric:  ",IF(A1043="U","U.S.:  ","?  "))</f>
        <v>?  </v>
      </c>
      <c r="C1043" s="58"/>
      <c r="D1043" s="58"/>
      <c r="E1043" s="58"/>
      <c r="F1043" s="59">
        <f>IF(OR(A1043="U",A1043="M"),C1043*D1043*E1043/$S$9,"")</f>
      </c>
      <c r="G1043" s="58"/>
      <c r="H1043" s="58"/>
      <c r="I1043" s="41"/>
      <c r="J1043" s="60" t="s">
        <v>15</v>
      </c>
      <c r="K1043" s="61"/>
      <c r="L1043" s="25"/>
      <c r="M1043" s="26"/>
      <c r="P1043" s="165" t="s">
        <v>187</v>
      </c>
    </row>
    <row r="1044" spans="1:16" ht="16.5" customHeight="1" hidden="1" thickBot="1">
      <c r="A1044" s="6"/>
      <c r="B1044" s="63" t="str">
        <f>IF(A1043="M","U.S.:  ",IF(A1043="U","Metric:  ","?  "))</f>
        <v>?  </v>
      </c>
      <c r="C1044" s="64">
        <f ca="1">IF(CELL("type",C1043)="l"," ^-- Error",C1043*$R$9)</f>
        <v>0</v>
      </c>
      <c r="D1044" s="65">
        <f ca="1">IF(CELL("type",D1043)="l"," ^-- Error",D1043*$R$9)</f>
        <v>0</v>
      </c>
      <c r="E1044" s="65">
        <f ca="1">IF(CELL("type",E1043)="l"," ^-- Error",E1043*$R$9)</f>
        <v>0</v>
      </c>
      <c r="F1044" s="66">
        <f>IF(ISNUMBER(F1043),F1043*$T$9,0)</f>
        <v>0</v>
      </c>
      <c r="G1044" s="67">
        <f ca="1">IF(CELL("type",G1043)="l"," ^-- Error",ROUND(G1043*$U$9,IF(G1043*$U$9&lt;=0.5,1,0)))</f>
        <v>0</v>
      </c>
      <c r="H1044" s="67">
        <f ca="1">IF(CELL("type",H1043)="l"," ^-- Error",ROUND(H1043*$U$9,IF(H1043*$U$9&lt;=0.5,1,0)))</f>
        <v>0</v>
      </c>
      <c r="I1044" s="41"/>
      <c r="J1044" s="60" t="s">
        <v>16</v>
      </c>
      <c r="K1044" s="61"/>
      <c r="L1044" s="25"/>
      <c r="M1044" s="26"/>
      <c r="P1044" s="165" t="s">
        <v>191</v>
      </c>
    </row>
    <row r="1045" spans="1:16" ht="16.5" customHeight="1" hidden="1">
      <c r="A1045" s="6"/>
      <c r="B1045" s="68"/>
      <c r="C1045" s="6"/>
      <c r="D1045" s="6"/>
      <c r="E1045" s="6"/>
      <c r="F1045" s="69"/>
      <c r="G1045" s="69"/>
      <c r="H1045" s="6"/>
      <c r="I1045" s="41"/>
      <c r="J1045" s="60" t="s">
        <v>17</v>
      </c>
      <c r="K1045" s="61"/>
      <c r="L1045" s="25"/>
      <c r="M1045" s="26"/>
      <c r="P1045" s="165" t="s">
        <v>192</v>
      </c>
    </row>
    <row r="1046" spans="1:16" ht="16.5" customHeight="1" hidden="1">
      <c r="A1046" s="166"/>
      <c r="B1046" s="166"/>
      <c r="C1046" s="166"/>
      <c r="D1046" s="166"/>
      <c r="F1046" s="190"/>
      <c r="G1046" s="190"/>
      <c r="I1046" s="41"/>
      <c r="J1046" s="60" t="s">
        <v>4</v>
      </c>
      <c r="K1046" s="61"/>
      <c r="L1046" s="25"/>
      <c r="M1046" s="26"/>
      <c r="P1046" s="165" t="s">
        <v>66</v>
      </c>
    </row>
    <row r="1047" spans="1:16" ht="16.5" customHeight="1" hidden="1">
      <c r="A1047" s="166"/>
      <c r="B1047" s="166"/>
      <c r="C1047" s="166"/>
      <c r="D1047" s="166"/>
      <c r="F1047" s="190"/>
      <c r="G1047" s="190"/>
      <c r="I1047" s="41"/>
      <c r="J1047" s="25"/>
      <c r="K1047" s="61"/>
      <c r="L1047" s="25"/>
      <c r="M1047" s="26"/>
      <c r="P1047" s="165" t="s">
        <v>193</v>
      </c>
    </row>
    <row r="1048" spans="1:16" ht="16.5" customHeight="1" hidden="1" thickBot="1">
      <c r="A1048" s="166"/>
      <c r="C1048" s="166"/>
      <c r="D1048" s="166"/>
      <c r="F1048" s="190"/>
      <c r="G1048" s="190"/>
      <c r="I1048" s="71"/>
      <c r="J1048" s="72"/>
      <c r="K1048" s="72"/>
      <c r="L1048" s="72"/>
      <c r="M1048" s="73"/>
      <c r="P1048" s="165"/>
    </row>
    <row r="1049" ht="13.5" hidden="1" thickTop="1">
      <c r="P1049" s="165" t="s">
        <v>194</v>
      </c>
    </row>
    <row r="1050" ht="12.75" hidden="1">
      <c r="P1050" s="165" t="s">
        <v>194</v>
      </c>
    </row>
    <row r="1051" ht="12.75" hidden="1">
      <c r="P1051" s="165" t="s">
        <v>194</v>
      </c>
    </row>
    <row r="1052" ht="12.75" hidden="1">
      <c r="P1052" s="165" t="s">
        <v>152</v>
      </c>
    </row>
    <row r="1053" ht="12.75" hidden="1">
      <c r="P1053" s="167"/>
    </row>
    <row r="1054" ht="12.75" hidden="1">
      <c r="P1054" s="167"/>
    </row>
    <row r="1055" spans="1:16" ht="12.75" hidden="1">
      <c r="A1055" s="163" t="s">
        <v>239</v>
      </c>
      <c r="I1055" s="163" t="s">
        <v>173</v>
      </c>
      <c r="P1055" s="167"/>
    </row>
    <row r="1056" spans="2:16" ht="16.5" customHeight="1" hidden="1" thickBot="1">
      <c r="B1056" s="18" t="s">
        <v>223</v>
      </c>
      <c r="I1056" s="25"/>
      <c r="J1056" s="25"/>
      <c r="K1056" s="25"/>
      <c r="L1056" s="25"/>
      <c r="M1056" s="25"/>
      <c r="P1056" s="167"/>
    </row>
    <row r="1057" spans="1:16" ht="16.5" customHeight="1" hidden="1" thickBot="1">
      <c r="A1057" s="168"/>
      <c r="B1057" s="169"/>
      <c r="C1057" s="170" t="s">
        <v>12</v>
      </c>
      <c r="D1057" s="21"/>
      <c r="F1057" s="171" t="s">
        <v>170</v>
      </c>
      <c r="G1057" s="21"/>
      <c r="H1057" s="84"/>
      <c r="I1057" s="25"/>
      <c r="J1057" s="25"/>
      <c r="K1057" s="25"/>
      <c r="L1057" s="25"/>
      <c r="M1057" s="25"/>
      <c r="P1057" s="167"/>
    </row>
    <row r="1058" spans="1:16" ht="16.5" customHeight="1" hidden="1" thickBot="1">
      <c r="A1058" s="168"/>
      <c r="B1058" s="172"/>
      <c r="C1058" s="173" t="s">
        <v>168</v>
      </c>
      <c r="D1058" s="21"/>
      <c r="I1058" s="25"/>
      <c r="J1058" s="25"/>
      <c r="K1058" s="25"/>
      <c r="L1058" s="25"/>
      <c r="M1058" s="25"/>
      <c r="P1058" s="167"/>
    </row>
    <row r="1059" spans="3:16" ht="16.5" customHeight="1" hidden="1" thickBot="1">
      <c r="C1059" s="174"/>
      <c r="D1059" s="175"/>
      <c r="I1059" s="25"/>
      <c r="J1059" s="25"/>
      <c r="K1059" s="25"/>
      <c r="L1059" s="25"/>
      <c r="M1059" s="25"/>
      <c r="P1059" s="167"/>
    </row>
    <row r="1060" spans="1:16" ht="16.5" customHeight="1" hidden="1">
      <c r="A1060" s="168"/>
      <c r="B1060" s="176"/>
      <c r="C1060" s="170" t="s">
        <v>169</v>
      </c>
      <c r="D1060" s="177"/>
      <c r="I1060" s="25"/>
      <c r="J1060" s="25"/>
      <c r="K1060" s="25"/>
      <c r="L1060" s="25"/>
      <c r="M1060" s="25"/>
      <c r="P1060" s="167"/>
    </row>
    <row r="1061" spans="2:16" ht="16.5" customHeight="1" hidden="1" thickBot="1">
      <c r="B1061" s="178"/>
      <c r="C1061" s="173" t="s">
        <v>171</v>
      </c>
      <c r="D1061" s="179"/>
      <c r="I1061" s="25"/>
      <c r="J1061" s="25"/>
      <c r="K1061" s="25"/>
      <c r="L1061" s="25"/>
      <c r="M1061" s="25"/>
      <c r="P1061" s="167"/>
    </row>
    <row r="1062" spans="4:16" ht="16.5" customHeight="1" hidden="1">
      <c r="D1062" s="180"/>
      <c r="I1062" s="25"/>
      <c r="J1062" s="25"/>
      <c r="K1062" s="25"/>
      <c r="L1062" s="25"/>
      <c r="M1062" s="25"/>
      <c r="P1062" s="167"/>
    </row>
    <row r="1063" spans="4:16" ht="16.5" customHeight="1" hidden="1">
      <c r="D1063" s="180"/>
      <c r="I1063" s="25"/>
      <c r="J1063" s="60"/>
      <c r="K1063" s="61"/>
      <c r="L1063" s="25"/>
      <c r="M1063" s="25"/>
      <c r="P1063" s="167"/>
    </row>
    <row r="1064" spans="4:16" ht="16.5" customHeight="1" hidden="1">
      <c r="D1064" s="181"/>
      <c r="I1064" s="25"/>
      <c r="J1064" s="60"/>
      <c r="K1064" s="61"/>
      <c r="L1064" s="25"/>
      <c r="M1064" s="25"/>
      <c r="P1064" s="167"/>
    </row>
    <row r="1065" spans="9:16" ht="16.5" customHeight="1" hidden="1">
      <c r="I1065" s="25"/>
      <c r="J1065" s="60"/>
      <c r="K1065" s="61"/>
      <c r="L1065" s="25"/>
      <c r="M1065" s="25"/>
      <c r="P1065" s="167"/>
    </row>
    <row r="1066" spans="9:16" ht="15" hidden="1">
      <c r="I1066" s="25"/>
      <c r="J1066" s="25"/>
      <c r="K1066" s="25"/>
      <c r="L1066" s="25"/>
      <c r="M1066" s="25"/>
      <c r="P1066" s="167"/>
    </row>
    <row r="1067" spans="9:16" ht="15" hidden="1">
      <c r="I1067" s="25"/>
      <c r="J1067" s="25"/>
      <c r="K1067" s="61"/>
      <c r="L1067" s="25"/>
      <c r="M1067" s="25"/>
      <c r="P1067" s="167"/>
    </row>
    <row r="1068" spans="9:16" ht="15.75" hidden="1" thickBot="1">
      <c r="I1068" s="182"/>
      <c r="J1068" s="182"/>
      <c r="K1068" s="182"/>
      <c r="L1068" s="182"/>
      <c r="M1068" s="182"/>
      <c r="P1068" s="167"/>
    </row>
    <row r="1069" ht="13.5" hidden="1" thickTop="1">
      <c r="P1069" s="167"/>
    </row>
    <row r="1070" ht="12.75" hidden="1">
      <c r="P1070" s="167"/>
    </row>
    <row r="1071" ht="12.75" hidden="1">
      <c r="P1071" s="167"/>
    </row>
    <row r="1072" ht="12.75" hidden="1">
      <c r="P1072" s="167"/>
    </row>
    <row r="1073" ht="12.75" hidden="1">
      <c r="P1073" s="167"/>
    </row>
    <row r="1074" ht="12.75" hidden="1">
      <c r="P1074" s="167"/>
    </row>
    <row r="1075" spans="16:61" ht="13.5" hidden="1" thickBot="1">
      <c r="P1075" s="183"/>
      <c r="AZ1075" s="6"/>
      <c r="BI1075" s="6"/>
    </row>
    <row r="1110" ht="12.75"/>
    <row r="1111" ht="12.75"/>
    <row r="1113" ht="12.75"/>
  </sheetData>
  <sheetProtection/>
  <mergeCells count="7">
    <mergeCell ref="F1046:G1048"/>
    <mergeCell ref="A40:N40"/>
    <mergeCell ref="P44:P155"/>
    <mergeCell ref="O1:O39"/>
    <mergeCell ref="F11:G13"/>
    <mergeCell ref="A1041:A1042"/>
    <mergeCell ref="A6:A7"/>
  </mergeCells>
  <conditionalFormatting sqref="R88 R85">
    <cfRule type="expression" priority="16" dxfId="6" stopIfTrue="1">
      <formula>AND(ISBLANK(R85),($S85=1))</formula>
    </cfRule>
  </conditionalFormatting>
  <conditionalFormatting sqref="R100">
    <cfRule type="expression" priority="17" dxfId="14" stopIfTrue="1">
      <formula>AND(ISNA(MATCH(R100,TransCodeAllowed,0)),NOT(ISBLANK(R100)))</formula>
    </cfRule>
    <cfRule type="expression" priority="18" dxfId="6" stopIfTrue="1">
      <formula>AND(ISBLANK(R100),($S100=1))</formula>
    </cfRule>
  </conditionalFormatting>
  <conditionalFormatting sqref="R86 R89">
    <cfRule type="expression" priority="19" dxfId="6" stopIfTrue="1">
      <formula>AND(ISBLANK(R86),($T86=1))</formula>
    </cfRule>
  </conditionalFormatting>
  <conditionalFormatting sqref="T14">
    <cfRule type="expression" priority="20" dxfId="6" stopIfTrue="1">
      <formula>AND(ISBLANK(T14),($S41=1))</formula>
    </cfRule>
  </conditionalFormatting>
  <conditionalFormatting sqref="R91">
    <cfRule type="expression" priority="21" dxfId="8" stopIfTrue="1">
      <formula>AND(ISBLANK(R91),($U91=1))</formula>
    </cfRule>
  </conditionalFormatting>
  <conditionalFormatting sqref="W39:AI39">
    <cfRule type="expression" priority="22" dxfId="6" stopIfTrue="1">
      <formula>AND(ISBLANK(W39),($X39=1))</formula>
    </cfRule>
  </conditionalFormatting>
  <conditionalFormatting sqref="R73 R76">
    <cfRule type="expression" priority="23" dxfId="6" stopIfTrue="1">
      <formula>ISBLANK(R73)</formula>
    </cfRule>
  </conditionalFormatting>
  <conditionalFormatting sqref="R103 W17:W38">
    <cfRule type="expression" priority="24" dxfId="14" stopIfTrue="1">
      <formula>AND(ISNA(MATCH(R17,TransCodeAllowed,0)),NOT(ISBLANK(R17)))</formula>
    </cfRule>
  </conditionalFormatting>
  <conditionalFormatting sqref="A14:M16 N1:N39 R142">
    <cfRule type="expression" priority="25" dxfId="1" stopIfTrue="1">
      <formula>IF(ThisFileShipPackType="Pack",TRUE,FALSE)</formula>
    </cfRule>
    <cfRule type="expression" priority="26" dxfId="0" stopIfTrue="1">
      <formula>IF(ThisFileShipPackType="Ship",TRUE,FALSE)</formula>
    </cfRule>
  </conditionalFormatting>
  <conditionalFormatting sqref="A17:A38">
    <cfRule type="expression" priority="3" dxfId="14" stopIfTrue="1">
      <formula>AND(ISNA(MATCH(A17,TransCodeAllowed,0)),NOT(ISBLANK(A17)))</formula>
    </cfRule>
  </conditionalFormatting>
  <conditionalFormatting sqref="A39:M39">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8" r:id="rId4"/>
  <headerFooter alignWithMargins="0">
    <oddHeader>&amp;CPage &amp;P&amp;R&amp;F</oddHeader>
    <oddFooter>&amp;CPage &amp;P&amp;R&amp;F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43"/>
  <sheetViews>
    <sheetView zoomScalePageLayoutView="0" workbookViewId="0" topLeftCell="A19">
      <selection activeCell="A1" sqref="A1"/>
    </sheetView>
  </sheetViews>
  <sheetFormatPr defaultColWidth="9.140625" defaultRowHeight="12.75"/>
  <cols>
    <col min="1" max="1" width="89.00390625" style="0" customWidth="1"/>
  </cols>
  <sheetData>
    <row r="1" ht="20.25">
      <c r="A1" s="1" t="s">
        <v>25</v>
      </c>
    </row>
    <row r="2" ht="20.25">
      <c r="A2" s="1" t="s">
        <v>28</v>
      </c>
    </row>
    <row r="3" ht="20.25">
      <c r="A3" s="1"/>
    </row>
    <row r="4" ht="12.75">
      <c r="A4" s="4"/>
    </row>
    <row r="5" ht="38.25">
      <c r="A5" s="5" t="s">
        <v>130</v>
      </c>
    </row>
    <row r="6" ht="12.75">
      <c r="A6" s="5"/>
    </row>
    <row r="7" ht="15.75">
      <c r="A7" s="2" t="s">
        <v>131</v>
      </c>
    </row>
    <row r="9" ht="143.25">
      <c r="A9" s="2" t="s">
        <v>250</v>
      </c>
    </row>
    <row r="10" ht="15.75">
      <c r="A10" s="2"/>
    </row>
    <row r="11" ht="28.5">
      <c r="A11" s="2" t="s">
        <v>132</v>
      </c>
    </row>
    <row r="12" ht="15.75">
      <c r="A12" s="2"/>
    </row>
    <row r="13" ht="28.5">
      <c r="A13" s="2" t="s">
        <v>251</v>
      </c>
    </row>
    <row r="14" ht="15.75">
      <c r="A14" s="2"/>
    </row>
    <row r="15" ht="28.5">
      <c r="A15" s="2" t="s">
        <v>133</v>
      </c>
    </row>
    <row r="16" ht="15.75">
      <c r="A16" s="2"/>
    </row>
    <row r="17" ht="41.25">
      <c r="A17" s="2" t="s">
        <v>134</v>
      </c>
    </row>
    <row r="18" ht="15.75">
      <c r="A18" s="2"/>
    </row>
    <row r="19" ht="28.5">
      <c r="A19" s="2" t="s">
        <v>135</v>
      </c>
    </row>
    <row r="20" ht="15.75">
      <c r="A20" s="2"/>
    </row>
    <row r="21" ht="66.75">
      <c r="A21" s="2" t="s">
        <v>248</v>
      </c>
    </row>
    <row r="22" ht="15.75">
      <c r="A22" s="2"/>
    </row>
    <row r="23" ht="15.75">
      <c r="A23" s="3" t="s">
        <v>136</v>
      </c>
    </row>
    <row r="24" ht="15.75">
      <c r="A24" s="3"/>
    </row>
    <row r="25" ht="41.25">
      <c r="A25" s="2" t="s">
        <v>240</v>
      </c>
    </row>
    <row r="26" ht="15.75">
      <c r="A26" s="2"/>
    </row>
    <row r="27" ht="15.75">
      <c r="A27" s="2" t="s">
        <v>235</v>
      </c>
    </row>
    <row r="28" ht="15.75">
      <c r="A28" s="2"/>
    </row>
    <row r="29" ht="28.5">
      <c r="A29" s="2" t="s">
        <v>138</v>
      </c>
    </row>
    <row r="30" ht="15.75">
      <c r="A30" s="2"/>
    </row>
    <row r="31" ht="41.25">
      <c r="A31" s="2" t="s">
        <v>11</v>
      </c>
    </row>
    <row r="32" ht="15.75">
      <c r="A32" s="2"/>
    </row>
    <row r="33" ht="28.5">
      <c r="A33" s="2" t="s">
        <v>43</v>
      </c>
    </row>
    <row r="34" ht="15.75">
      <c r="A34" s="2"/>
    </row>
    <row r="35" ht="41.25">
      <c r="A35" s="2" t="s">
        <v>44</v>
      </c>
    </row>
    <row r="36" ht="15.75">
      <c r="A36" s="2"/>
    </row>
    <row r="37" ht="41.25">
      <c r="A37" s="2" t="s">
        <v>241</v>
      </c>
    </row>
    <row r="38" ht="15.75">
      <c r="A38" s="2"/>
    </row>
    <row r="39" ht="28.5">
      <c r="A39" s="2" t="s">
        <v>249</v>
      </c>
    </row>
    <row r="40" ht="15.75">
      <c r="A40" s="2"/>
    </row>
    <row r="41" ht="15.75">
      <c r="A41" s="2" t="s">
        <v>137</v>
      </c>
    </row>
    <row r="42" ht="15.75">
      <c r="A42" s="2"/>
    </row>
    <row r="43" ht="15.75">
      <c r="A43" s="2" t="s">
        <v>45</v>
      </c>
    </row>
  </sheetData>
  <sheetProtection/>
  <printOptions/>
  <pageMargins left="0.5" right="0.5" top="1" bottom="1" header="0.5" footer="0.5"/>
  <pageSetup blackAndWhite="1" horizontalDpi="300" verticalDpi="300" orientation="portrait" r:id="rId1"/>
  <headerFooter alignWithMargins="0">
    <oddHeader>&amp;RPAGE   &amp;P   OF   &amp;N</oddHeader>
    <oddFooter>&amp;RDOCUMENT  PL001 REV 04
PART NUMBER 2293377
March 4,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Villers, Crystal D</cp:lastModifiedBy>
  <cp:lastPrinted>2022-01-07T19:22:38Z</cp:lastPrinted>
  <dcterms:created xsi:type="dcterms:W3CDTF">2000-05-23T13:13:12Z</dcterms:created>
  <dcterms:modified xsi:type="dcterms:W3CDTF">2023-02-21T14:45:48Z</dcterms:modified>
  <cp:category/>
  <cp:version/>
  <cp:contentType/>
  <cp:contentStatus/>
</cp:coreProperties>
</file>